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340" yWindow="720" windowWidth="12720" windowHeight="6705" tabRatio="655"/>
  </bookViews>
  <sheets>
    <sheet name="deudas, pagos y cobros" sheetId="1" r:id="rId1"/>
    <sheet name="ingresos diseño+ y personales" sheetId="2" r:id="rId2"/>
    <sheet name="Pincel Urbano" sheetId="3" r:id="rId3"/>
    <sheet name="Fondos ahorro" sheetId="4" r:id="rId4"/>
    <sheet name="Prestaciones" sheetId="5" r:id="rId5"/>
    <sheet name="gastos vs ingresos" sheetId="6" r:id="rId6"/>
  </sheets>
  <calcPr calcId="144525"/>
</workbook>
</file>

<file path=xl/calcChain.xml><?xml version="1.0" encoding="utf-8"?>
<calcChain xmlns="http://schemas.openxmlformats.org/spreadsheetml/2006/main">
  <c r="T219" i="4" l="1"/>
  <c r="S217" i="4"/>
  <c r="Q217" i="4"/>
  <c r="P217" i="4"/>
  <c r="P218" i="4" s="1"/>
  <c r="O217" i="4"/>
  <c r="N217" i="4"/>
  <c r="N219" i="4" s="1"/>
  <c r="M217" i="4"/>
  <c r="L217" i="4"/>
  <c r="L218" i="4" s="1"/>
  <c r="K217" i="4"/>
  <c r="J217" i="4"/>
  <c r="J219" i="4" s="1"/>
  <c r="I217" i="4"/>
  <c r="H217" i="4"/>
  <c r="H218" i="4" s="1"/>
  <c r="G217" i="4"/>
  <c r="F217" i="4"/>
  <c r="E217" i="4"/>
  <c r="D217" i="4"/>
  <c r="D218" i="4" s="1"/>
  <c r="C217" i="4"/>
  <c r="B217" i="4"/>
  <c r="F219" i="4" l="1"/>
  <c r="B225" i="4"/>
  <c r="B219" i="4"/>
  <c r="R219" i="4" s="1"/>
  <c r="S219" i="4" s="1"/>
  <c r="V32" i="1"/>
  <c r="X61" i="2" l="1"/>
  <c r="V61" i="2"/>
  <c r="T61" i="2"/>
  <c r="R61" i="2"/>
  <c r="P61" i="2"/>
  <c r="N61" i="2"/>
  <c r="L61" i="2"/>
  <c r="J61" i="2"/>
  <c r="H61" i="2"/>
  <c r="F61" i="2"/>
  <c r="D61" i="2"/>
  <c r="B61" i="2"/>
  <c r="S170" i="4" l="1"/>
  <c r="T172" i="4"/>
  <c r="Q170" i="4"/>
  <c r="P170" i="4"/>
  <c r="P171" i="4" s="1"/>
  <c r="O170" i="4"/>
  <c r="N170" i="4"/>
  <c r="M170" i="4"/>
  <c r="L170" i="4"/>
  <c r="L171" i="4" s="1"/>
  <c r="K170" i="4"/>
  <c r="J170" i="4"/>
  <c r="J172" i="4" s="1"/>
  <c r="I170" i="4"/>
  <c r="H170" i="4"/>
  <c r="H171" i="4" s="1"/>
  <c r="G170" i="4"/>
  <c r="F170" i="4"/>
  <c r="E170" i="4"/>
  <c r="D170" i="4"/>
  <c r="D171" i="4" s="1"/>
  <c r="C170" i="4"/>
  <c r="B170" i="4"/>
  <c r="F172" i="4" l="1"/>
  <c r="B178" i="4"/>
  <c r="N172" i="4"/>
  <c r="B172" i="4"/>
  <c r="D25" i="6"/>
  <c r="B25" i="6"/>
  <c r="F25" i="6" l="1"/>
  <c r="R172" i="4"/>
  <c r="S172" i="4" s="1"/>
  <c r="T126" i="4"/>
  <c r="Q124" i="4"/>
  <c r="P124" i="4"/>
  <c r="P125" i="4" s="1"/>
  <c r="O124" i="4"/>
  <c r="N124" i="4"/>
  <c r="N126" i="4" s="1"/>
  <c r="M124" i="4"/>
  <c r="L124" i="4"/>
  <c r="L125" i="4" s="1"/>
  <c r="K124" i="4"/>
  <c r="J124" i="4"/>
  <c r="J126" i="4" s="1"/>
  <c r="I124" i="4"/>
  <c r="H124" i="4"/>
  <c r="H125" i="4" s="1"/>
  <c r="G124" i="4"/>
  <c r="F124" i="4"/>
  <c r="F126" i="4" s="1"/>
  <c r="E124" i="4"/>
  <c r="D124" i="4"/>
  <c r="D125" i="4" s="1"/>
  <c r="C124" i="4"/>
  <c r="B124" i="4"/>
  <c r="B132" i="4" l="1"/>
  <c r="B126" i="4"/>
  <c r="R126" i="4" s="1"/>
  <c r="S126" i="4" s="1"/>
  <c r="V53" i="1"/>
  <c r="V36" i="1" s="1"/>
  <c r="V37" i="1" l="1"/>
  <c r="R44" i="4" l="1"/>
  <c r="T79" i="4"/>
  <c r="Q77" i="4"/>
  <c r="P77" i="4"/>
  <c r="P78" i="4" s="1"/>
  <c r="O77" i="4"/>
  <c r="N77" i="4"/>
  <c r="M77" i="4"/>
  <c r="L77" i="4"/>
  <c r="L78" i="4" s="1"/>
  <c r="K77" i="4"/>
  <c r="J77" i="4"/>
  <c r="I77" i="4"/>
  <c r="H77" i="4"/>
  <c r="H78" i="4" s="1"/>
  <c r="G77" i="4"/>
  <c r="F77" i="4"/>
  <c r="E77" i="4"/>
  <c r="D77" i="4"/>
  <c r="D78" i="4" s="1"/>
  <c r="C77" i="4"/>
  <c r="B77" i="4"/>
  <c r="B85" i="4" l="1"/>
  <c r="B79" i="4"/>
  <c r="N79" i="4"/>
  <c r="F79" i="4"/>
  <c r="J79" i="4"/>
  <c r="AA22" i="1"/>
  <c r="Z22" i="1"/>
  <c r="Y22" i="1"/>
  <c r="X22" i="1"/>
  <c r="R79" i="4" l="1"/>
  <c r="S79" i="4" s="1"/>
  <c r="T38" i="4"/>
  <c r="G39" i="3" l="1"/>
  <c r="G37" i="3"/>
  <c r="B41" i="3"/>
  <c r="R3" i="4"/>
  <c r="Q36" i="4"/>
  <c r="P36" i="4"/>
  <c r="P37" i="4" s="1"/>
  <c r="O36" i="4"/>
  <c r="N36" i="4"/>
  <c r="M36" i="4"/>
  <c r="L36" i="4"/>
  <c r="L37" i="4" s="1"/>
  <c r="K36" i="4"/>
  <c r="J36" i="4"/>
  <c r="I36" i="4"/>
  <c r="H36" i="4"/>
  <c r="H37" i="4" s="1"/>
  <c r="G36" i="4"/>
  <c r="F36" i="4"/>
  <c r="E36" i="4"/>
  <c r="D36" i="4"/>
  <c r="D37" i="4" s="1"/>
  <c r="C36" i="4"/>
  <c r="B36" i="4"/>
  <c r="F38" i="4" l="1"/>
  <c r="N38" i="4"/>
  <c r="J38" i="4"/>
  <c r="B38" i="4"/>
  <c r="F41" i="3"/>
  <c r="E41" i="3"/>
  <c r="F35" i="3"/>
  <c r="E35" i="3"/>
  <c r="F34" i="3"/>
  <c r="E34" i="3"/>
  <c r="D34" i="3"/>
  <c r="D35" i="3" s="1"/>
  <c r="D41" i="3" s="1"/>
  <c r="C34" i="3"/>
  <c r="C35" i="3" s="1"/>
  <c r="C41" i="3" s="1"/>
  <c r="B34" i="3"/>
  <c r="B35" i="3" s="1"/>
  <c r="R38" i="4" l="1"/>
  <c r="S38" i="4" s="1"/>
  <c r="X30" i="2"/>
  <c r="V30" i="2"/>
  <c r="T30" i="2"/>
  <c r="R30" i="2"/>
  <c r="P30" i="2"/>
  <c r="N30" i="2"/>
  <c r="L30" i="2"/>
  <c r="J30" i="2"/>
  <c r="H30" i="2"/>
  <c r="F30" i="2"/>
  <c r="D30" i="2"/>
  <c r="B30" i="2"/>
  <c r="W21" i="1"/>
  <c r="K21" i="1" l="1"/>
  <c r="K22" i="1" s="1"/>
  <c r="G22" i="1" l="1"/>
  <c r="H22" i="1" l="1"/>
  <c r="I22" i="1"/>
  <c r="F22" i="1" l="1"/>
  <c r="AA18" i="1"/>
  <c r="Z18" i="1"/>
  <c r="Y18" i="1"/>
  <c r="X18" i="1"/>
  <c r="W18" i="1"/>
  <c r="V18" i="1"/>
  <c r="U18" i="1"/>
  <c r="T18" i="1"/>
  <c r="S18" i="1"/>
  <c r="R18" i="1"/>
  <c r="Q18" i="1"/>
  <c r="P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C22" i="1"/>
  <c r="C25" i="1" s="1"/>
  <c r="P37" i="1" l="1"/>
  <c r="C28" i="1" s="1"/>
  <c r="AB18" i="1"/>
</calcChain>
</file>

<file path=xl/comments1.xml><?xml version="1.0" encoding="utf-8"?>
<comments xmlns="http://schemas.openxmlformats.org/spreadsheetml/2006/main">
  <authors>
    <author>SebastianGaido</author>
    <author>Sebastian</author>
  </authors>
  <commentList>
    <comment ref="Q4" authorId="0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22/2/12 abone $571 (expensas+cuota extra+carta documento)</t>
        </r>
      </text>
    </comment>
    <comment ref="R8" authorId="0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cancele todo ABL (libre de deudas) el 20/3/12</t>
        </r>
      </text>
    </comment>
    <comment ref="Q13" authorId="0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9/2/12 abone $520</t>
        </r>
      </text>
    </comment>
    <comment ref="R13" authorId="0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12 de Marzo abone $1050</t>
        </r>
      </text>
    </comment>
    <comment ref="X20" authorId="1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$46 mc donalds</t>
        </r>
      </text>
    </comment>
    <comment ref="Y34" authorId="0">
      <text>
        <r>
          <rPr>
            <b/>
            <sz val="9"/>
            <color indexed="81"/>
            <rFont val="Tahoma"/>
            <family val="2"/>
          </rPr>
          <t>adelanto efectivo</t>
        </r>
        <r>
          <rPr>
            <sz val="9"/>
            <color indexed="81"/>
            <rFont val="Tahoma"/>
            <family val="2"/>
          </rPr>
          <t xml:space="preserve">
N. Procesamiento:
1342920</t>
        </r>
      </text>
    </comment>
    <comment ref="R35" authorId="0">
      <text>
        <r>
          <rPr>
            <b/>
            <sz val="9"/>
            <color indexed="81"/>
            <rFont val="Tahoma"/>
            <charset val="1"/>
          </rPr>
          <t>N transaccion:</t>
        </r>
        <r>
          <rPr>
            <sz val="9"/>
            <color indexed="81"/>
            <rFont val="Tahoma"/>
            <charset val="1"/>
          </rPr>
          <t xml:space="preserve">
48K9515483239040Y.
Plugin joomla</t>
        </r>
      </text>
    </comment>
  </commentList>
</comments>
</file>

<file path=xl/comments2.xml><?xml version="1.0" encoding="utf-8"?>
<comments xmlns="http://schemas.openxmlformats.org/spreadsheetml/2006/main">
  <authors>
    <author>Sebastian</author>
  </authors>
  <commentList>
    <comment ref="D6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me fui antes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+ $25 doble show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+ $25 doble show</t>
        </r>
      </text>
    </comment>
    <comment ref="C12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- $80 falta foto
+ $25 doble show</t>
        </r>
      </text>
    </comment>
    <comment ref="C37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$75 doble show (x3)
$90 guardia completa (x3)
$200 presentismo</t>
        </r>
      </text>
    </comment>
    <comment ref="D37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$100 presentismo
$75 guardia</t>
        </r>
      </text>
    </comment>
    <comment ref="C39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-$100 falsos
-$80 perdida fotos</t>
        </r>
      </text>
    </comment>
    <comment ref="D39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-$108 traje cuota 1/3</t>
        </r>
      </text>
    </comment>
    <comment ref="B48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traje</t>
        </r>
      </text>
    </comment>
  </commentList>
</comments>
</file>

<file path=xl/comments3.xml><?xml version="1.0" encoding="utf-8"?>
<comments xmlns="http://schemas.openxmlformats.org/spreadsheetml/2006/main">
  <authors>
    <author>Sebastian</author>
    <author>SebastianGaido</author>
  </authors>
  <commentList>
    <comment ref="B26" authorId="0">
      <text>
        <r>
          <rPr>
            <b/>
            <sz val="9"/>
            <color indexed="81"/>
            <rFont val="Tahoma"/>
            <family val="2"/>
          </rPr>
          <t>pincel urbano:</t>
        </r>
        <r>
          <rPr>
            <sz val="9"/>
            <color indexed="81"/>
            <rFont val="Tahoma"/>
            <family val="2"/>
          </rPr>
          <t xml:space="preserve">
NO TOCAR solo para traje</t>
        </r>
      </text>
    </comment>
    <comment ref="A38" authorId="0">
      <text>
        <r>
          <rPr>
            <b/>
            <sz val="9"/>
            <color indexed="81"/>
            <rFont val="Tahoma"/>
            <family val="2"/>
          </rPr>
          <t xml:space="preserve">SE DEDUCE:
</t>
        </r>
        <r>
          <rPr>
            <sz val="9"/>
            <color indexed="81"/>
            <rFont val="Tahoma"/>
            <family val="2"/>
          </rPr>
          <t xml:space="preserve">de la diferencia entre el valor INICIAL y el valor dado al TOTAL FINAL:
</t>
        </r>
        <r>
          <rPr>
            <b/>
            <sz val="9"/>
            <color indexed="81"/>
            <rFont val="Tahoma"/>
            <family val="2"/>
          </rPr>
          <t>Si INICIAL &gt; FINAL = PÉRDIDA
Si INICIAL &lt; FINAL = GANANCIA</t>
        </r>
      </text>
    </comment>
    <comment ref="R38" authorId="0">
      <text>
        <r>
          <rPr>
            <b/>
            <sz val="9"/>
            <color indexed="81"/>
            <rFont val="Tahoma"/>
            <family val="2"/>
          </rPr>
          <t>SE DEDUCE:</t>
        </r>
        <r>
          <rPr>
            <sz val="9"/>
            <color indexed="81"/>
            <rFont val="Tahoma"/>
            <family val="2"/>
          </rPr>
          <t xml:space="preserve">
de la diferencia entre el TOTAL INICIAL de esta columna y el valor dado al TOTAL FINAL de esta columna (total general):
</t>
        </r>
        <r>
          <rPr>
            <b/>
            <sz val="9"/>
            <color indexed="81"/>
            <rFont val="Tahoma"/>
            <family val="2"/>
          </rPr>
          <t>Si INICIAL &gt; FINAL = PÉRDIDA
Si INICIAL &lt; FINAL = GANANCIA</t>
        </r>
      </text>
    </comment>
    <comment ref="S38" authorId="0">
      <text>
        <r>
          <rPr>
            <b/>
            <sz val="9"/>
            <color indexed="81"/>
            <rFont val="Tahoma"/>
            <family val="2"/>
          </rPr>
          <t xml:space="preserve">Se deduce:
</t>
        </r>
        <r>
          <rPr>
            <sz val="9"/>
            <color indexed="81"/>
            <rFont val="Tahoma"/>
            <family val="2"/>
          </rPr>
          <t xml:space="preserve">del total final - total inicial
</t>
        </r>
        <r>
          <rPr>
            <b/>
            <sz val="9"/>
            <color indexed="81"/>
            <rFont val="Tahoma"/>
            <family val="2"/>
          </rPr>
          <t>si valor = positivo : GANANCIA
si valor = negativo : PERDIDA</t>
        </r>
      </text>
    </comment>
    <comment ref="A40" authorId="0">
      <text>
        <r>
          <rPr>
            <b/>
            <sz val="9"/>
            <color indexed="81"/>
            <rFont val="Tahoma"/>
            <family val="2"/>
          </rPr>
          <t>Salidas cotidianas:</t>
        </r>
        <r>
          <rPr>
            <sz val="9"/>
            <color indexed="81"/>
            <rFont val="Tahoma"/>
            <family val="2"/>
          </rPr>
          <t xml:space="preserve">
alquiler
impuestos
comida, salidas, etc.</t>
        </r>
      </text>
    </comment>
    <comment ref="O48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deposito bancario supervielle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traje</t>
        </r>
      </text>
    </comment>
    <comment ref="K71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rafa</t>
        </r>
      </text>
    </comment>
    <comment ref="O71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rafa</t>
        </r>
      </text>
    </comment>
    <comment ref="B73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marcelo (agustina paz cliente)</t>
        </r>
      </text>
    </comment>
    <comment ref="A79" authorId="0">
      <text>
        <r>
          <rPr>
            <b/>
            <sz val="9"/>
            <color indexed="81"/>
            <rFont val="Tahoma"/>
            <family val="2"/>
          </rPr>
          <t xml:space="preserve">SE DEDUCE:
</t>
        </r>
        <r>
          <rPr>
            <sz val="9"/>
            <color indexed="81"/>
            <rFont val="Tahoma"/>
            <family val="2"/>
          </rPr>
          <t xml:space="preserve">de la diferencia entre el valor INICIAL y el valor dado al TOTAL FINAL:
</t>
        </r>
        <r>
          <rPr>
            <b/>
            <sz val="9"/>
            <color indexed="81"/>
            <rFont val="Tahoma"/>
            <family val="2"/>
          </rPr>
          <t>Si INICIAL &gt; FINAL = PÉRDIDA
Si INICIAL &lt; FINAL = GANANCIA</t>
        </r>
      </text>
    </comment>
    <comment ref="R79" authorId="0">
      <text>
        <r>
          <rPr>
            <b/>
            <sz val="9"/>
            <color indexed="81"/>
            <rFont val="Tahoma"/>
            <family val="2"/>
          </rPr>
          <t>SE DEDUCE:</t>
        </r>
        <r>
          <rPr>
            <sz val="9"/>
            <color indexed="81"/>
            <rFont val="Tahoma"/>
            <family val="2"/>
          </rPr>
          <t xml:space="preserve">
de la diferencia entre el TOTAL INICIAL de esta columna y el valor dado al TOTAL FINAL de esta columna (total general):
</t>
        </r>
        <r>
          <rPr>
            <b/>
            <sz val="9"/>
            <color indexed="81"/>
            <rFont val="Tahoma"/>
            <family val="2"/>
          </rPr>
          <t>Si INICIAL &gt; FINAL = PÉRDIDA
Si INICIAL &lt; FINAL = GANANCIA</t>
        </r>
      </text>
    </comment>
    <comment ref="S79" authorId="0">
      <text>
        <r>
          <rPr>
            <b/>
            <sz val="9"/>
            <color indexed="81"/>
            <rFont val="Tahoma"/>
            <family val="2"/>
          </rPr>
          <t xml:space="preserve">Se deduce:
</t>
        </r>
        <r>
          <rPr>
            <sz val="9"/>
            <color indexed="81"/>
            <rFont val="Tahoma"/>
            <family val="2"/>
          </rPr>
          <t xml:space="preserve">del total final - total inicial
</t>
        </r>
        <r>
          <rPr>
            <b/>
            <sz val="9"/>
            <color indexed="81"/>
            <rFont val="Tahoma"/>
            <family val="2"/>
          </rPr>
          <t>si valor = positivo : GANANCIA
si valor = negativo : PERDIDA</t>
        </r>
      </text>
    </comment>
    <comment ref="A81" authorId="0">
      <text>
        <r>
          <rPr>
            <b/>
            <sz val="9"/>
            <color indexed="81"/>
            <rFont val="Tahoma"/>
            <family val="2"/>
          </rPr>
          <t>Salidas cotidianas:</t>
        </r>
        <r>
          <rPr>
            <sz val="9"/>
            <color indexed="81"/>
            <rFont val="Tahoma"/>
            <family val="2"/>
          </rPr>
          <t xml:space="preserve">
alquiler
impuestos
comida, salidas, etc.</t>
        </r>
      </text>
    </comment>
    <comment ref="B81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-28-10: $300 pague arreglo calefon</t>
        </r>
      </text>
    </comment>
    <comment ref="J81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-28-10: $50 pague arreglo calefon</t>
        </r>
      </text>
    </comment>
    <comment ref="B84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pincel urbano</t>
        </r>
      </text>
    </comment>
    <comment ref="B93" authorId="0">
      <text>
        <r>
          <rPr>
            <b/>
            <sz val="9"/>
            <color indexed="81"/>
            <rFont val="Tahoma"/>
            <family val="2"/>
          </rPr>
          <t>Sebastian:</t>
        </r>
        <r>
          <rPr>
            <sz val="9"/>
            <color indexed="81"/>
            <rFont val="Tahoma"/>
            <family val="2"/>
          </rPr>
          <t xml:space="preserve">
sergiosalas pago</t>
        </r>
      </text>
    </comment>
    <comment ref="A126" authorId="0">
      <text>
        <r>
          <rPr>
            <b/>
            <sz val="9"/>
            <color indexed="81"/>
            <rFont val="Tahoma"/>
            <family val="2"/>
          </rPr>
          <t xml:space="preserve">SE DEDUCE:
</t>
        </r>
        <r>
          <rPr>
            <sz val="9"/>
            <color indexed="81"/>
            <rFont val="Tahoma"/>
            <family val="2"/>
          </rPr>
          <t xml:space="preserve">de la diferencia entre el valor INICIAL y el valor dado al TOTAL FINAL:
</t>
        </r>
        <r>
          <rPr>
            <b/>
            <sz val="9"/>
            <color indexed="81"/>
            <rFont val="Tahoma"/>
            <family val="2"/>
          </rPr>
          <t>Si INICIAL &gt; FINAL = PÉRDIDA
Si INICIAL &lt; FINAL = GANANCIA</t>
        </r>
      </text>
    </comment>
    <comment ref="R126" authorId="0">
      <text>
        <r>
          <rPr>
            <b/>
            <sz val="9"/>
            <color indexed="81"/>
            <rFont val="Tahoma"/>
            <family val="2"/>
          </rPr>
          <t>SE DEDUCE:</t>
        </r>
        <r>
          <rPr>
            <sz val="9"/>
            <color indexed="81"/>
            <rFont val="Tahoma"/>
            <family val="2"/>
          </rPr>
          <t xml:space="preserve">
de la diferencia entre el TOTAL INICIAL de esta columna y el valor dado al TOTAL FINAL de esta columna (total general):
</t>
        </r>
        <r>
          <rPr>
            <b/>
            <sz val="9"/>
            <color indexed="81"/>
            <rFont val="Tahoma"/>
            <family val="2"/>
          </rPr>
          <t>Si INICIAL &gt; FINAL = PÉRDIDA
Si INICIAL &lt; FINAL = GANANCIA</t>
        </r>
      </text>
    </comment>
    <comment ref="S126" authorId="0">
      <text>
        <r>
          <rPr>
            <b/>
            <sz val="9"/>
            <color indexed="81"/>
            <rFont val="Tahoma"/>
            <family val="2"/>
          </rPr>
          <t xml:space="preserve">Se deduce:
</t>
        </r>
        <r>
          <rPr>
            <sz val="9"/>
            <color indexed="81"/>
            <rFont val="Tahoma"/>
            <family val="2"/>
          </rPr>
          <t xml:space="preserve">del total final - total inicial
</t>
        </r>
        <r>
          <rPr>
            <b/>
            <sz val="9"/>
            <color indexed="81"/>
            <rFont val="Tahoma"/>
            <family val="2"/>
          </rPr>
          <t>si valor = positivo : GANANCIA
si valor = negativo : PERDIDA</t>
        </r>
      </text>
    </comment>
    <comment ref="A128" authorId="0">
      <text>
        <r>
          <rPr>
            <b/>
            <sz val="9"/>
            <color indexed="81"/>
            <rFont val="Tahoma"/>
            <family val="2"/>
          </rPr>
          <t>Salidas cotidianas:</t>
        </r>
        <r>
          <rPr>
            <sz val="9"/>
            <color indexed="81"/>
            <rFont val="Tahoma"/>
            <family val="2"/>
          </rPr>
          <t xml:space="preserve">
alquiler
impuestos
comida, salidas, etc.</t>
        </r>
      </text>
    </comment>
    <comment ref="B147" authorId="1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alquiler
</t>
        </r>
      </text>
    </comment>
    <comment ref="G157" authorId="1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… para pago expensas</t>
        </r>
      </text>
    </comment>
    <comment ref="S162" authorId="1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prestamo graciela petri (devolver)
</t>
        </r>
      </text>
    </comment>
    <comment ref="A172" authorId="0">
      <text>
        <r>
          <rPr>
            <b/>
            <sz val="9"/>
            <color indexed="81"/>
            <rFont val="Tahoma"/>
            <family val="2"/>
          </rPr>
          <t xml:space="preserve">SE DEDUCE:
</t>
        </r>
        <r>
          <rPr>
            <sz val="9"/>
            <color indexed="81"/>
            <rFont val="Tahoma"/>
            <family val="2"/>
          </rPr>
          <t xml:space="preserve">de la diferencia entre el valor INICIAL y el valor dado al TOTAL FINAL:
</t>
        </r>
        <r>
          <rPr>
            <b/>
            <sz val="9"/>
            <color indexed="81"/>
            <rFont val="Tahoma"/>
            <family val="2"/>
          </rPr>
          <t>Si INICIAL &gt; FINAL = PÉRDIDA
Si INICIAL &lt; FINAL = GANANCIA</t>
        </r>
      </text>
    </comment>
    <comment ref="R172" authorId="0">
      <text>
        <r>
          <rPr>
            <b/>
            <sz val="9"/>
            <color indexed="81"/>
            <rFont val="Tahoma"/>
            <family val="2"/>
          </rPr>
          <t>SE DEDUCE:</t>
        </r>
        <r>
          <rPr>
            <sz val="9"/>
            <color indexed="81"/>
            <rFont val="Tahoma"/>
            <family val="2"/>
          </rPr>
          <t xml:space="preserve">
de la diferencia entre el TOTAL INICIAL de esta columna y el valor dado al TOTAL FINAL de esta columna (total general):
</t>
        </r>
        <r>
          <rPr>
            <b/>
            <sz val="9"/>
            <color indexed="81"/>
            <rFont val="Tahoma"/>
            <family val="2"/>
          </rPr>
          <t>Si INICIAL &gt; FINAL = PÉRDIDA
Si INICIAL &lt; FINAL = GANANCIA</t>
        </r>
      </text>
    </comment>
    <comment ref="S172" authorId="0">
      <text>
        <r>
          <rPr>
            <b/>
            <sz val="9"/>
            <color indexed="81"/>
            <rFont val="Tahoma"/>
            <family val="2"/>
          </rPr>
          <t xml:space="preserve">Se deduce:
</t>
        </r>
        <r>
          <rPr>
            <sz val="9"/>
            <color indexed="81"/>
            <rFont val="Tahoma"/>
            <family val="2"/>
          </rPr>
          <t xml:space="preserve">del total final - total inicial
</t>
        </r>
        <r>
          <rPr>
            <b/>
            <sz val="9"/>
            <color indexed="81"/>
            <rFont val="Tahoma"/>
            <family val="2"/>
          </rPr>
          <t>si valor = positivo : GANANCIA
si valor = negativo : PERDIDA</t>
        </r>
      </text>
    </comment>
    <comment ref="A174" authorId="0">
      <text>
        <r>
          <rPr>
            <b/>
            <sz val="9"/>
            <color indexed="81"/>
            <rFont val="Tahoma"/>
            <family val="2"/>
          </rPr>
          <t>Salidas cotidianas:</t>
        </r>
        <r>
          <rPr>
            <sz val="9"/>
            <color indexed="81"/>
            <rFont val="Tahoma"/>
            <family val="2"/>
          </rPr>
          <t xml:space="preserve">
alquiler
impuestos
comida, salidas, etc.</t>
        </r>
      </text>
    </comment>
    <comment ref="F174" authorId="1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pago $420 tarjeta cred
pago $350 cuentas</t>
        </r>
      </text>
    </comment>
    <comment ref="B194" authorId="1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alquiler $2000
$1000 grupo cabezal
</t>
        </r>
      </text>
    </comment>
    <comment ref="B195" authorId="1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$500 elmundoamateur</t>
        </r>
      </text>
    </comment>
    <comment ref="C195" authorId="1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repartidos entre fondo corto y medio plazo, y tarjeta d credito</t>
        </r>
      </text>
    </comment>
    <comment ref="G202" authorId="1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mama</t>
        </r>
      </text>
    </comment>
    <comment ref="K202" authorId="1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mama</t>
        </r>
      </text>
    </comment>
    <comment ref="S202" authorId="1">
      <text>
        <r>
          <rPr>
            <b/>
            <sz val="9"/>
            <color indexed="81"/>
            <rFont val="Tahoma"/>
            <charset val="1"/>
          </rPr>
          <t>SebastianGaido:</t>
        </r>
        <r>
          <rPr>
            <sz val="9"/>
            <color indexed="81"/>
            <rFont val="Tahoma"/>
            <charset val="1"/>
          </rPr>
          <t xml:space="preserve">
mama</t>
        </r>
      </text>
    </comment>
    <comment ref="A219" authorId="0">
      <text>
        <r>
          <rPr>
            <b/>
            <sz val="9"/>
            <color indexed="81"/>
            <rFont val="Tahoma"/>
            <family val="2"/>
          </rPr>
          <t xml:space="preserve">SE DEDUCE:
</t>
        </r>
        <r>
          <rPr>
            <sz val="9"/>
            <color indexed="81"/>
            <rFont val="Tahoma"/>
            <family val="2"/>
          </rPr>
          <t xml:space="preserve">de la diferencia entre el valor INICIAL y el valor dado al TOTAL FINAL:
</t>
        </r>
        <r>
          <rPr>
            <b/>
            <sz val="9"/>
            <color indexed="81"/>
            <rFont val="Tahoma"/>
            <family val="2"/>
          </rPr>
          <t>Si INICIAL &gt; FINAL = PÉRDIDA
Si INICIAL &lt; FINAL = GANANCIA</t>
        </r>
      </text>
    </comment>
    <comment ref="R219" authorId="0">
      <text>
        <r>
          <rPr>
            <b/>
            <sz val="9"/>
            <color indexed="81"/>
            <rFont val="Tahoma"/>
            <family val="2"/>
          </rPr>
          <t>SE DEDUCE:</t>
        </r>
        <r>
          <rPr>
            <sz val="9"/>
            <color indexed="81"/>
            <rFont val="Tahoma"/>
            <family val="2"/>
          </rPr>
          <t xml:space="preserve">
de la diferencia entre el TOTAL INICIAL de esta columna y el valor dado al TOTAL FINAL de esta columna (total general):
</t>
        </r>
        <r>
          <rPr>
            <b/>
            <sz val="9"/>
            <color indexed="81"/>
            <rFont val="Tahoma"/>
            <family val="2"/>
          </rPr>
          <t>Si INICIAL &gt; FINAL = PÉRDIDA
Si INICIAL &lt; FINAL = GANANCIA</t>
        </r>
      </text>
    </comment>
    <comment ref="S219" authorId="0">
      <text>
        <r>
          <rPr>
            <b/>
            <sz val="9"/>
            <color indexed="81"/>
            <rFont val="Tahoma"/>
            <family val="2"/>
          </rPr>
          <t xml:space="preserve">Se deduce:
</t>
        </r>
        <r>
          <rPr>
            <sz val="9"/>
            <color indexed="81"/>
            <rFont val="Tahoma"/>
            <family val="2"/>
          </rPr>
          <t xml:space="preserve">del total final - total inicial
</t>
        </r>
        <r>
          <rPr>
            <b/>
            <sz val="9"/>
            <color indexed="81"/>
            <rFont val="Tahoma"/>
            <family val="2"/>
          </rPr>
          <t>si valor = positivo : GANANCIA
si valor = negativo : PERDIDA</t>
        </r>
      </text>
    </comment>
    <comment ref="A221" authorId="0">
      <text>
        <r>
          <rPr>
            <b/>
            <sz val="9"/>
            <color indexed="81"/>
            <rFont val="Tahoma"/>
            <family val="2"/>
          </rPr>
          <t>Salidas cotidianas:</t>
        </r>
        <r>
          <rPr>
            <sz val="9"/>
            <color indexed="81"/>
            <rFont val="Tahoma"/>
            <family val="2"/>
          </rPr>
          <t xml:space="preserve">
alquiler
impuestos
comida, salidas, etc.</t>
        </r>
      </text>
    </comment>
  </commentList>
</comments>
</file>

<file path=xl/sharedStrings.xml><?xml version="1.0" encoding="utf-8"?>
<sst xmlns="http://schemas.openxmlformats.org/spreadsheetml/2006/main" count="535" uniqueCount="234">
  <si>
    <t>Alquiler</t>
  </si>
  <si>
    <t>Expensas</t>
  </si>
  <si>
    <t>Luz</t>
  </si>
  <si>
    <t>Gas</t>
  </si>
  <si>
    <t>Agua</t>
  </si>
  <si>
    <t>Internet + cable</t>
  </si>
  <si>
    <t>Teléfono</t>
  </si>
  <si>
    <t>Servidor Web</t>
  </si>
  <si>
    <t>Gastos y deudas personales</t>
  </si>
  <si>
    <t>Tarjeta débito</t>
  </si>
  <si>
    <t>Tarjeta crédito</t>
  </si>
  <si>
    <t>TOTAL</t>
  </si>
  <si>
    <t>Clases chino</t>
  </si>
  <si>
    <t>gastos precio/mes</t>
  </si>
  <si>
    <t>ganancias precio/mes</t>
  </si>
  <si>
    <t xml:space="preserve">Gastos  </t>
  </si>
  <si>
    <t>Trabajos</t>
  </si>
  <si>
    <t>Aquarela</t>
  </si>
  <si>
    <t>De principes y princ.</t>
  </si>
  <si>
    <t>Comida</t>
  </si>
  <si>
    <t>Ropa</t>
  </si>
  <si>
    <t>Salidas</t>
  </si>
  <si>
    <t>ABL</t>
  </si>
  <si>
    <t>Meses pagos</t>
  </si>
  <si>
    <t>01/11</t>
  </si>
  <si>
    <t>02/11</t>
  </si>
  <si>
    <t>03/11</t>
  </si>
  <si>
    <t>04/11</t>
  </si>
  <si>
    <t>05/11</t>
  </si>
  <si>
    <t>06/11</t>
  </si>
  <si>
    <t>07/11</t>
  </si>
  <si>
    <t>08/11</t>
  </si>
  <si>
    <t>09/11</t>
  </si>
  <si>
    <t>10/11</t>
  </si>
  <si>
    <t>11/11</t>
  </si>
  <si>
    <t>12/11</t>
  </si>
  <si>
    <r>
      <t>DEUDA GRAL (</t>
    </r>
    <r>
      <rPr>
        <u/>
        <sz val="9"/>
        <color rgb="FFFF0000"/>
        <rFont val="Arial"/>
        <family val="2"/>
      </rPr>
      <t>GANANCIA</t>
    </r>
    <r>
      <rPr>
        <b/>
        <u/>
        <sz val="9"/>
        <color rgb="FFFF0000"/>
        <rFont val="Arial Black"/>
        <family val="2"/>
      </rPr>
      <t xml:space="preserve"> - GASTOS + DEUDAS)</t>
    </r>
  </si>
  <si>
    <t>TOTAL (VIVO X MES)</t>
  </si>
  <si>
    <t>TOTAL AÑO</t>
  </si>
  <si>
    <t>DEUDAS/MES</t>
  </si>
  <si>
    <t>PERDIDA GRAL</t>
  </si>
  <si>
    <t>&gt;</t>
  </si>
  <si>
    <t>Inemar</t>
  </si>
  <si>
    <t>ganancias precio único</t>
  </si>
  <si>
    <t>Laser rock</t>
  </si>
  <si>
    <t>DISPONGO DE:</t>
  </si>
  <si>
    <t>↑ borrar de lo que dispongo (cada vez que pago algo)</t>
  </si>
  <si>
    <t>ME DEBEN:</t>
  </si>
  <si>
    <t>Gaston L.</t>
  </si>
  <si>
    <t>deben</t>
  </si>
  <si>
    <r>
      <t>DIFERENCIA (</t>
    </r>
    <r>
      <rPr>
        <u/>
        <sz val="9"/>
        <color rgb="FFFF0000"/>
        <rFont val="Arial"/>
        <family val="2"/>
      </rPr>
      <t>GANANCIA</t>
    </r>
    <r>
      <rPr>
        <b/>
        <u/>
        <sz val="9"/>
        <color rgb="FFFF0000"/>
        <rFont val="Arial Black"/>
        <family val="2"/>
      </rPr>
      <t xml:space="preserve"> - GASTOS)</t>
    </r>
  </si>
  <si>
    <t>Juan Renedo</t>
  </si>
  <si>
    <t>↑</t>
  </si>
  <si>
    <t>checkear este</t>
  </si>
  <si>
    <t>actualizar cada deuda, y si pago algo en el mes, borrarlo  de mes y restarlo de deudas</t>
  </si>
  <si>
    <t>DEUDAS OTRAS</t>
  </si>
  <si>
    <t>2) borrar del casillero de meses, todo lo que voy pagando</t>
  </si>
  <si>
    <t>INSTRUCCIONES</t>
  </si>
  <si>
    <t xml:space="preserve">Concepto </t>
  </si>
  <si>
    <t>1) anotar cantidad q tomo para cancelar cosas por mes en la columna I (Y BORRARLO CADA INICIO DE MES)</t>
  </si>
  <si>
    <t>Gaston Lopez</t>
  </si>
  <si>
    <t>Karulen</t>
  </si>
  <si>
    <t>Megatraining (Diego Cabezal)</t>
  </si>
  <si>
    <t xml:space="preserve">tengo en la realidad </t>
  </si>
  <si>
    <t>- descuentos</t>
  </si>
  <si>
    <t>&lt; me queda</t>
  </si>
  <si>
    <t>&lt; total descuentos</t>
  </si>
  <si>
    <t>Concepto</t>
  </si>
  <si>
    <t>monto</t>
  </si>
  <si>
    <t>Ingresos percibidos como diseño+ / profesional</t>
  </si>
  <si>
    <t>inemar</t>
  </si>
  <si>
    <t>dpyp</t>
  </si>
  <si>
    <t>megatraining</t>
  </si>
  <si>
    <t>grupo multim.</t>
  </si>
  <si>
    <t>&gt; pagos (-)</t>
  </si>
  <si>
    <t>&gt; deuda total</t>
  </si>
  <si>
    <t>Augusto</t>
  </si>
  <si>
    <t>Adriana @ PilarenRed.com</t>
  </si>
  <si>
    <t>PilarenRed.com</t>
  </si>
  <si>
    <t>pag $1600 + 4 news a $100 c/u</t>
  </si>
  <si>
    <t>ESEF</t>
  </si>
  <si>
    <t>RedUsers</t>
  </si>
  <si>
    <t>Pincel Urbano (ventas 2011)</t>
  </si>
  <si>
    <t>DIA</t>
  </si>
  <si>
    <t>Agosto</t>
  </si>
  <si>
    <t>Septiembre</t>
  </si>
  <si>
    <t>Octubre</t>
  </si>
  <si>
    <t>Noviembre</t>
  </si>
  <si>
    <t>Diciembre</t>
  </si>
  <si>
    <t>EMPECÉ</t>
  </si>
  <si>
    <t>??</t>
  </si>
  <si>
    <t>Adicionales</t>
  </si>
  <si>
    <t>Pérdidas</t>
  </si>
  <si>
    <t>$</t>
  </si>
  <si>
    <t>Ventas</t>
  </si>
  <si>
    <t>TOTAL OK</t>
  </si>
  <si>
    <t>Nota:</t>
  </si>
  <si>
    <t>Anotar en modo "Comentario" los adicionales y las pérdidas en el casillero del día correspondiente</t>
  </si>
  <si>
    <t>: Adicional</t>
  </si>
  <si>
    <t>: Pérdida</t>
  </si>
  <si>
    <t>y bajo los siguientes criterios de colores:</t>
  </si>
  <si>
    <t>Entrada</t>
  </si>
  <si>
    <t>Salida</t>
  </si>
  <si>
    <t>INICIAL</t>
  </si>
  <si>
    <t>CAJA</t>
  </si>
  <si>
    <t>Fdo. CORTO PLAZO</t>
  </si>
  <si>
    <t>Fdo. MEDIO PLAZO</t>
  </si>
  <si>
    <t>Fdo. LARGO PLAZO</t>
  </si>
  <si>
    <t xml:space="preserve">DIA </t>
  </si>
  <si>
    <t>SEPTIEMBRE</t>
  </si>
  <si>
    <t>FONDOS AHORROS</t>
  </si>
  <si>
    <t>u$</t>
  </si>
  <si>
    <t>TOTAL FINAL</t>
  </si>
  <si>
    <t>R$</t>
  </si>
  <si>
    <r>
      <t xml:space="preserve">TOTAL EN </t>
    </r>
    <r>
      <rPr>
        <b/>
        <sz val="11"/>
        <color theme="0"/>
        <rFont val="Calibri"/>
        <family val="2"/>
        <scheme val="minor"/>
      </rPr>
      <t>$AR</t>
    </r>
  </si>
  <si>
    <t>gaston  L.</t>
  </si>
  <si>
    <t>GANANCIA:</t>
  </si>
  <si>
    <t>SALIDA COTIDIANA</t>
  </si>
  <si>
    <t xml:space="preserve">GANANCIA </t>
  </si>
  <si>
    <t>DIFERENCIA</t>
  </si>
  <si>
    <t>DOLARES</t>
  </si>
  <si>
    <t>en AR$</t>
  </si>
  <si>
    <t>gastos</t>
  </si>
  <si>
    <t>pagué</t>
  </si>
  <si>
    <t>Tarjeta crédito (deuda tot.)</t>
  </si>
  <si>
    <t>DEUDA:</t>
  </si>
  <si>
    <t>Grupo Multimedial</t>
  </si>
  <si>
    <t>OCTUBRE</t>
  </si>
  <si>
    <t>plan b visa</t>
  </si>
  <si>
    <t>ona saez</t>
  </si>
  <si>
    <t>iva: 2,48</t>
  </si>
  <si>
    <t>impuest sello:</t>
  </si>
  <si>
    <t>intereses financ</t>
  </si>
  <si>
    <t>gastos emicion rsumen</t>
  </si>
  <si>
    <t>seguros</t>
  </si>
  <si>
    <t>3) cambiar formula por cada nuevo mes, ej:(I22-O37-O18) donde O18 pasaria a ser P18, luego Q18, y asi c/mes</t>
  </si>
  <si>
    <t>GASTOS TARJETA CREDITO</t>
  </si>
  <si>
    <t>Ona Saez</t>
  </si>
  <si>
    <t>CUOTAS Faltan</t>
  </si>
  <si>
    <t>Plan V Financ. (teléfono)</t>
  </si>
  <si>
    <t>MONTO CUOTA</t>
  </si>
  <si>
    <t>MONTO TOT.</t>
  </si>
  <si>
    <t>Intereses y Extras*</t>
  </si>
  <si>
    <t>*Intereses y Extras:</t>
  </si>
  <si>
    <t>IVA Plan V</t>
  </si>
  <si>
    <t>Impuestos Sellos de Financ.</t>
  </si>
  <si>
    <t>Intereses financiacion</t>
  </si>
  <si>
    <t>Punit. Pago Minimo anterior</t>
  </si>
  <si>
    <t>Gastos emisión del resumen</t>
  </si>
  <si>
    <t>DB IVA 21%</t>
  </si>
  <si>
    <t>Seguro de Vida</t>
  </si>
  <si>
    <t>Total</t>
  </si>
  <si>
    <t>SALDO ANTERIOR</t>
  </si>
  <si>
    <t>PAGOS REALIZADOS (RESTA)</t>
  </si>
  <si>
    <t>Resta alquil.</t>
  </si>
  <si>
    <t>Resta imp.</t>
  </si>
  <si>
    <t>Resta extra</t>
  </si>
  <si>
    <t>↑ valor que queda para salida cotidiana (o sea, lo que restaría para abonar alquiler, impuestos, cuentas y extras)</t>
  </si>
  <si>
    <t>maximiliano majluff</t>
  </si>
  <si>
    <t>Objetos</t>
  </si>
  <si>
    <t>Me deben</t>
  </si>
  <si>
    <t>Debo</t>
  </si>
  <si>
    <t>Nombre</t>
  </si>
  <si>
    <t>Maximiliano Majluff</t>
  </si>
  <si>
    <t>cd's ??</t>
  </si>
  <si>
    <t>Mariano (Pincel Urbano)</t>
  </si>
  <si>
    <t>Libro "zidartha"</t>
  </si>
  <si>
    <t>ME DEBEN</t>
  </si>
  <si>
    <t>YO DEBO</t>
  </si>
  <si>
    <t>Rafael De Moraes</t>
  </si>
  <si>
    <t>Libro "Mi Lucha"</t>
  </si>
  <si>
    <t>Google (activ. Cuenta ESEF)</t>
  </si>
  <si>
    <t>paypal (apertura cuenta reemb.)</t>
  </si>
  <si>
    <t>Rafael Nunes de Moraes</t>
  </si>
  <si>
    <t>adelanto por bajo</t>
  </si>
  <si>
    <t>*Adelanto Efectivo</t>
  </si>
  <si>
    <t>Google Adwords (ESEF)</t>
  </si>
  <si>
    <t>sergio salas</t>
  </si>
  <si>
    <t>Sergio Salas</t>
  </si>
  <si>
    <t>pagado con laptop</t>
  </si>
  <si>
    <t>NOVIEMBRE</t>
  </si>
  <si>
    <t>Monotributo</t>
  </si>
  <si>
    <t>google adwords</t>
  </si>
  <si>
    <t>Internet + cable + tel</t>
  </si>
  <si>
    <t>Clases Chino</t>
  </si>
  <si>
    <t xml:space="preserve">Monotributo </t>
  </si>
  <si>
    <t>Tarjeta Crédito</t>
  </si>
  <si>
    <t>GASTOS x MES</t>
  </si>
  <si>
    <t>INGRESOS x MES</t>
  </si>
  <si>
    <t>… de principes y princesas …</t>
  </si>
  <si>
    <t>Megatraining</t>
  </si>
  <si>
    <t>Brusa Fotos</t>
  </si>
  <si>
    <t>MarianoBrusa Fotos</t>
  </si>
  <si>
    <t>redusers</t>
  </si>
  <si>
    <t>Para vivir</t>
  </si>
  <si>
    <t>agustina paz</t>
  </si>
  <si>
    <t>Agustina Paz</t>
  </si>
  <si>
    <t>historial:</t>
  </si>
  <si>
    <t>abone</t>
  </si>
  <si>
    <t>compre</t>
  </si>
  <si>
    <t>Mario orellano (mundo amat.)</t>
  </si>
  <si>
    <t>el mundo amat.</t>
  </si>
  <si>
    <t>visiteoriente.com</t>
  </si>
  <si>
    <t>mantenimiento anual</t>
  </si>
  <si>
    <t>Disco</t>
  </si>
  <si>
    <t>Disponible hasta la fecha de 3/1/12</t>
  </si>
  <si>
    <t>ENERO</t>
  </si>
  <si>
    <t>total tarjeta:</t>
  </si>
  <si>
    <t>tarjeta cred.</t>
  </si>
  <si>
    <t>01/12</t>
  </si>
  <si>
    <t>02/12</t>
  </si>
  <si>
    <t>03/12</t>
  </si>
  <si>
    <t>04/12</t>
  </si>
  <si>
    <t>05/12</t>
  </si>
  <si>
    <t>06/12</t>
  </si>
  <si>
    <t>07/12</t>
  </si>
  <si>
    <t>08/12</t>
  </si>
  <si>
    <t>09/12</t>
  </si>
  <si>
    <t>10/12</t>
  </si>
  <si>
    <t>11/12</t>
  </si>
  <si>
    <t>12/12</t>
  </si>
  <si>
    <t>Ingresos percibidos como voila! / profesional</t>
  </si>
  <si>
    <t>esef</t>
  </si>
  <si>
    <t>DVD player garbarino</t>
  </si>
  <si>
    <t>deuda año ant.</t>
  </si>
  <si>
    <t>musimundo</t>
  </si>
  <si>
    <t xml:space="preserve">PayPal  </t>
  </si>
  <si>
    <t>FEBRERO</t>
  </si>
  <si>
    <t>grupo cabezal</t>
  </si>
  <si>
    <t>elmundoamateur</t>
  </si>
  <si>
    <t>EXTRA</t>
  </si>
  <si>
    <t>fithoplasma</t>
  </si>
  <si>
    <t>sergiosalas</t>
  </si>
  <si>
    <t>taormina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</si>
</sst>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164" formatCode="&quot;$&quot;\ #,##0;[Red]&quot;$&quot;\ \-#,##0"/>
    <numFmt numFmtId="165" formatCode="_ &quot;$&quot;\ * #,##0.00_ ;_ &quot;$&quot;\ * \-#,##0.00_ ;_ &quot;$&quot;\ * &quot;-&quot;??_ ;_ @_ "/>
    <numFmt numFmtId="166" formatCode="&quot;$&quot;\ #,##0.00"/>
    <numFmt numFmtId="167" formatCode="[$R$-416]\ #,##0.00"/>
    <numFmt numFmtId="168" formatCode="&quot;$&quot;#,##0.00"/>
  </numFmts>
  <fonts count="4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9"/>
      <color rgb="FFFF0000"/>
      <name val="Arial Black"/>
      <family val="2"/>
    </font>
    <font>
      <u/>
      <sz val="11"/>
      <color theme="1"/>
      <name val="Calibri"/>
      <family val="2"/>
      <scheme val="minor"/>
    </font>
    <font>
      <u/>
      <sz val="9"/>
      <color rgb="FFFF0000"/>
      <name val="Arial"/>
      <family val="2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6B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8CFC97"/>
        <bgColor indexed="64"/>
      </patternFill>
    </fill>
    <fill>
      <patternFill patternType="solid">
        <fgColor theme="3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/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/>
      <bottom style="medium">
        <color theme="4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theme="4" tint="-0.249977111117893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8">
    <xf numFmtId="0" fontId="0" fillId="0" borderId="0" xfId="0"/>
    <xf numFmtId="0" fontId="2" fillId="0" borderId="0" xfId="0" applyFont="1" applyAlignment="1">
      <alignment horizontal="left" vertical="center"/>
    </xf>
    <xf numFmtId="165" fontId="0" fillId="0" borderId="0" xfId="0" applyNumberFormat="1"/>
    <xf numFmtId="0" fontId="2" fillId="0" borderId="7" xfId="0" applyFont="1" applyBorder="1" applyAlignment="1">
      <alignment horizontal="left" vertical="center"/>
    </xf>
    <xf numFmtId="165" fontId="2" fillId="0" borderId="8" xfId="0" applyNumberFormat="1" applyFont="1" applyBorder="1" applyAlignment="1">
      <alignment horizontal="left" vertical="center"/>
    </xf>
    <xf numFmtId="0" fontId="0" fillId="0" borderId="9" xfId="0" applyBorder="1"/>
    <xf numFmtId="165" fontId="0" fillId="0" borderId="10" xfId="0" applyNumberFormat="1" applyBorder="1"/>
    <xf numFmtId="0" fontId="2" fillId="0" borderId="13" xfId="0" applyFont="1" applyBorder="1" applyAlignment="1">
      <alignment horizontal="left" vertical="center"/>
    </xf>
    <xf numFmtId="0" fontId="0" fillId="0" borderId="15" xfId="0" applyBorder="1"/>
    <xf numFmtId="165" fontId="2" fillId="0" borderId="14" xfId="0" applyNumberFormat="1" applyFont="1" applyBorder="1" applyAlignment="1">
      <alignment horizontal="left" vertical="center"/>
    </xf>
    <xf numFmtId="0" fontId="0" fillId="3" borderId="16" xfId="0" applyFill="1" applyBorder="1"/>
    <xf numFmtId="0" fontId="2" fillId="0" borderId="17" xfId="0" applyFont="1" applyFill="1" applyBorder="1" applyAlignment="1">
      <alignment horizontal="left" vertical="center"/>
    </xf>
    <xf numFmtId="49" fontId="2" fillId="0" borderId="17" xfId="0" applyNumberFormat="1" applyFont="1" applyFill="1" applyBorder="1" applyAlignment="1">
      <alignment horizontal="left" vertical="center"/>
    </xf>
    <xf numFmtId="0" fontId="0" fillId="0" borderId="17" xfId="0" applyFill="1" applyBorder="1"/>
    <xf numFmtId="0" fontId="6" fillId="2" borderId="1" xfId="0" applyFont="1" applyFill="1" applyBorder="1"/>
    <xf numFmtId="165" fontId="6" fillId="2" borderId="18" xfId="0" applyNumberFormat="1" applyFont="1" applyFill="1" applyBorder="1"/>
    <xf numFmtId="0" fontId="7" fillId="2" borderId="2" xfId="0" applyFont="1" applyFill="1" applyBorder="1"/>
    <xf numFmtId="0" fontId="0" fillId="2" borderId="5" xfId="0" applyFill="1" applyBorder="1"/>
    <xf numFmtId="165" fontId="5" fillId="2" borderId="19" xfId="0" applyNumberFormat="1" applyFont="1" applyFill="1" applyBorder="1"/>
    <xf numFmtId="0" fontId="0" fillId="2" borderId="6" xfId="0" applyFill="1" applyBorder="1"/>
    <xf numFmtId="0" fontId="3" fillId="5" borderId="1" xfId="0" applyFont="1" applyFill="1" applyBorder="1"/>
    <xf numFmtId="0" fontId="1" fillId="5" borderId="5" xfId="0" applyFont="1" applyFill="1" applyBorder="1"/>
    <xf numFmtId="165" fontId="0" fillId="0" borderId="17" xfId="0" applyNumberFormat="1" applyFill="1" applyBorder="1"/>
    <xf numFmtId="165" fontId="4" fillId="0" borderId="17" xfId="0" applyNumberFormat="1" applyFont="1" applyFill="1" applyBorder="1"/>
    <xf numFmtId="165" fontId="0" fillId="4" borderId="17" xfId="0" applyNumberFormat="1" applyFill="1" applyBorder="1"/>
    <xf numFmtId="0" fontId="6" fillId="7" borderId="1" xfId="0" applyFont="1" applyFill="1" applyBorder="1"/>
    <xf numFmtId="165" fontId="6" fillId="7" borderId="18" xfId="0" applyNumberFormat="1" applyFont="1" applyFill="1" applyBorder="1"/>
    <xf numFmtId="0" fontId="7" fillId="7" borderId="2" xfId="0" applyFont="1" applyFill="1" applyBorder="1"/>
    <xf numFmtId="0" fontId="0" fillId="7" borderId="5" xfId="0" applyFill="1" applyBorder="1"/>
    <xf numFmtId="165" fontId="5" fillId="7" borderId="19" xfId="0" applyNumberFormat="1" applyFont="1" applyFill="1" applyBorder="1"/>
    <xf numFmtId="0" fontId="0" fillId="7" borderId="6" xfId="0" applyFill="1" applyBorder="1"/>
    <xf numFmtId="0" fontId="0" fillId="7" borderId="11" xfId="0" applyFill="1" applyBorder="1"/>
    <xf numFmtId="165" fontId="0" fillId="7" borderId="12" xfId="0" applyNumberFormat="1" applyFill="1" applyBorder="1"/>
    <xf numFmtId="49" fontId="9" fillId="0" borderId="20" xfId="0" applyNumberFormat="1" applyFont="1" applyFill="1" applyBorder="1" applyAlignment="1">
      <alignment horizontal="left" vertical="center"/>
    </xf>
    <xf numFmtId="165" fontId="10" fillId="6" borderId="0" xfId="0" applyNumberFormat="1" applyFont="1" applyFill="1"/>
    <xf numFmtId="0" fontId="0" fillId="0" borderId="21" xfId="0" applyFill="1" applyBorder="1"/>
    <xf numFmtId="165" fontId="0" fillId="4" borderId="21" xfId="0" applyNumberFormat="1" applyFill="1" applyBorder="1"/>
    <xf numFmtId="0" fontId="5" fillId="0" borderId="0" xfId="0" applyFont="1"/>
    <xf numFmtId="165" fontId="0" fillId="0" borderId="0" xfId="0" applyNumberFormat="1" applyBorder="1"/>
    <xf numFmtId="165" fontId="0" fillId="3" borderId="22" xfId="0" applyNumberFormat="1" applyFill="1" applyBorder="1"/>
    <xf numFmtId="165" fontId="2" fillId="8" borderId="24" xfId="0" applyNumberFormat="1" applyFont="1" applyFill="1" applyBorder="1"/>
    <xf numFmtId="165" fontId="2" fillId="8" borderId="23" xfId="0" applyNumberFormat="1" applyFont="1" applyFill="1" applyBorder="1"/>
    <xf numFmtId="165" fontId="11" fillId="0" borderId="0" xfId="0" applyNumberFormat="1" applyFont="1"/>
    <xf numFmtId="0" fontId="0" fillId="0" borderId="0" xfId="0" applyFill="1"/>
    <xf numFmtId="165" fontId="0" fillId="0" borderId="0" xfId="0" applyNumberFormat="1" applyFill="1"/>
    <xf numFmtId="0" fontId="5" fillId="0" borderId="0" xfId="0" applyFont="1" applyAlignment="1">
      <alignment horizontal="center" vertical="center"/>
    </xf>
    <xf numFmtId="165" fontId="12" fillId="0" borderId="0" xfId="0" applyNumberFormat="1" applyFont="1" applyAlignment="1">
      <alignment horizontal="right"/>
    </xf>
    <xf numFmtId="165" fontId="2" fillId="0" borderId="0" xfId="0" applyNumberFormat="1" applyFont="1"/>
    <xf numFmtId="165" fontId="0" fillId="9" borderId="0" xfId="0" applyNumberFormat="1" applyFill="1" applyBorder="1"/>
    <xf numFmtId="165" fontId="0" fillId="0" borderId="0" xfId="0" applyNumberFormat="1" applyFill="1" applyBorder="1"/>
    <xf numFmtId="165" fontId="2" fillId="0" borderId="25" xfId="0" applyNumberFormat="1" applyFont="1" applyBorder="1" applyAlignment="1">
      <alignment horizontal="left" vertical="center"/>
    </xf>
    <xf numFmtId="165" fontId="13" fillId="0" borderId="0" xfId="0" applyNumberFormat="1" applyFont="1"/>
    <xf numFmtId="0" fontId="14" fillId="0" borderId="15" xfId="0" applyFont="1" applyBorder="1"/>
    <xf numFmtId="165" fontId="5" fillId="0" borderId="0" xfId="0" applyNumberFormat="1" applyFont="1" applyAlignment="1">
      <alignment horizontal="right"/>
    </xf>
    <xf numFmtId="164" fontId="0" fillId="0" borderId="0" xfId="0" applyNumberFormat="1"/>
    <xf numFmtId="165" fontId="2" fillId="0" borderId="0" xfId="0" applyNumberFormat="1" applyFont="1" applyBorder="1" applyAlignment="1">
      <alignment horizontal="left" vertical="center"/>
    </xf>
    <xf numFmtId="165" fontId="2" fillId="0" borderId="26" xfId="0" applyNumberFormat="1" applyFont="1" applyBorder="1" applyAlignment="1">
      <alignment horizontal="left" vertical="center"/>
    </xf>
    <xf numFmtId="165" fontId="0" fillId="3" borderId="19" xfId="0" applyNumberFormat="1" applyFill="1" applyBorder="1"/>
    <xf numFmtId="165" fontId="0" fillId="0" borderId="27" xfId="0" applyNumberFormat="1" applyBorder="1"/>
    <xf numFmtId="165" fontId="0" fillId="9" borderId="27" xfId="0" applyNumberFormat="1" applyFill="1" applyBorder="1"/>
    <xf numFmtId="165" fontId="0" fillId="0" borderId="27" xfId="0" applyNumberFormat="1" applyFill="1" applyBorder="1"/>
    <xf numFmtId="49" fontId="2" fillId="0" borderId="27" xfId="0" applyNumberFormat="1" applyFont="1" applyBorder="1"/>
    <xf numFmtId="49" fontId="2" fillId="0" borderId="0" xfId="0" applyNumberFormat="1" applyFont="1" applyBorder="1"/>
    <xf numFmtId="165" fontId="2" fillId="3" borderId="28" xfId="0" applyNumberFormat="1" applyFont="1" applyFill="1" applyBorder="1"/>
    <xf numFmtId="164" fontId="2" fillId="3" borderId="0" xfId="0" applyNumberFormat="1" applyFont="1" applyFill="1" applyBorder="1"/>
    <xf numFmtId="165" fontId="15" fillId="4" borderId="27" xfId="0" applyNumberFormat="1" applyFont="1" applyFill="1" applyBorder="1"/>
    <xf numFmtId="165" fontId="15" fillId="9" borderId="0" xfId="0" applyNumberFormat="1" applyFont="1" applyFill="1" applyBorder="1"/>
    <xf numFmtId="0" fontId="2" fillId="0" borderId="0" xfId="0" applyFont="1" applyAlignment="1"/>
    <xf numFmtId="0" fontId="0" fillId="10" borderId="33" xfId="0" applyFill="1" applyBorder="1"/>
    <xf numFmtId="166" fontId="0" fillId="10" borderId="35" xfId="0" applyNumberFormat="1" applyFill="1" applyBorder="1"/>
    <xf numFmtId="0" fontId="17" fillId="10" borderId="31" xfId="0" applyFont="1" applyFill="1" applyBorder="1"/>
    <xf numFmtId="166" fontId="17" fillId="10" borderId="32" xfId="0" applyNumberFormat="1" applyFont="1" applyFill="1" applyBorder="1"/>
    <xf numFmtId="0" fontId="18" fillId="10" borderId="31" xfId="0" applyFont="1" applyFill="1" applyBorder="1" applyAlignment="1"/>
    <xf numFmtId="166" fontId="17" fillId="10" borderId="32" xfId="0" applyNumberFormat="1" applyFont="1" applyFill="1" applyBorder="1" applyAlignment="1">
      <alignment horizontal="left"/>
    </xf>
    <xf numFmtId="0" fontId="17" fillId="10" borderId="33" xfId="0" applyFont="1" applyFill="1" applyBorder="1"/>
    <xf numFmtId="166" fontId="17" fillId="10" borderId="35" xfId="0" applyNumberFormat="1" applyFont="1" applyFill="1" applyBorder="1"/>
    <xf numFmtId="0" fontId="0" fillId="11" borderId="33" xfId="0" applyFill="1" applyBorder="1"/>
    <xf numFmtId="166" fontId="0" fillId="11" borderId="35" xfId="0" applyNumberFormat="1" applyFill="1" applyBorder="1"/>
    <xf numFmtId="0" fontId="17" fillId="11" borderId="31" xfId="0" applyFont="1" applyFill="1" applyBorder="1"/>
    <xf numFmtId="166" fontId="17" fillId="11" borderId="32" xfId="0" applyNumberFormat="1" applyFont="1" applyFill="1" applyBorder="1"/>
    <xf numFmtId="0" fontId="17" fillId="11" borderId="33" xfId="0" applyFont="1" applyFill="1" applyBorder="1"/>
    <xf numFmtId="166" fontId="17" fillId="11" borderId="35" xfId="0" applyNumberFormat="1" applyFont="1" applyFill="1" applyBorder="1"/>
    <xf numFmtId="166" fontId="0" fillId="11" borderId="34" xfId="0" applyNumberFormat="1" applyFill="1" applyBorder="1"/>
    <xf numFmtId="166" fontId="17" fillId="11" borderId="0" xfId="0" applyNumberFormat="1" applyFont="1" applyFill="1" applyBorder="1"/>
    <xf numFmtId="166" fontId="17" fillId="11" borderId="34" xfId="0" applyNumberFormat="1" applyFont="1" applyFill="1" applyBorder="1"/>
    <xf numFmtId="0" fontId="18" fillId="2" borderId="36" xfId="0" applyFont="1" applyFill="1" applyBorder="1"/>
    <xf numFmtId="166" fontId="19" fillId="2" borderId="37" xfId="0" applyNumberFormat="1" applyFont="1" applyFill="1" applyBorder="1"/>
    <xf numFmtId="166" fontId="19" fillId="2" borderId="38" xfId="0" applyNumberFormat="1" applyFont="1" applyFill="1" applyBorder="1"/>
    <xf numFmtId="165" fontId="5" fillId="0" borderId="14" xfId="0" applyNumberFormat="1" applyFont="1" applyBorder="1" applyAlignment="1">
      <alignment horizontal="left" vertical="center"/>
    </xf>
    <xf numFmtId="165" fontId="12" fillId="0" borderId="0" xfId="0" applyNumberFormat="1" applyFont="1" applyBorder="1"/>
    <xf numFmtId="0" fontId="0" fillId="13" borderId="29" xfId="0" applyFill="1" applyBorder="1"/>
    <xf numFmtId="0" fontId="2" fillId="13" borderId="39" xfId="0" applyFont="1" applyFill="1" applyBorder="1"/>
    <xf numFmtId="0" fontId="2" fillId="13" borderId="39" xfId="0" applyFont="1" applyFill="1" applyBorder="1" applyAlignment="1">
      <alignment horizontal="left" vertical="center"/>
    </xf>
    <xf numFmtId="0" fontId="2" fillId="13" borderId="40" xfId="0" applyFont="1" applyFill="1" applyBorder="1"/>
    <xf numFmtId="0" fontId="0" fillId="0" borderId="29" xfId="0" applyBorder="1"/>
    <xf numFmtId="0" fontId="0" fillId="0" borderId="26" xfId="0" applyBorder="1"/>
    <xf numFmtId="0" fontId="0" fillId="0" borderId="30" xfId="0" applyBorder="1"/>
    <xf numFmtId="0" fontId="2" fillId="13" borderId="31" xfId="0" applyFont="1" applyFill="1" applyBorder="1"/>
    <xf numFmtId="0" fontId="0" fillId="0" borderId="31" xfId="0" applyBorder="1"/>
    <xf numFmtId="0" fontId="0" fillId="0" borderId="0" xfId="0" applyBorder="1"/>
    <xf numFmtId="0" fontId="0" fillId="0" borderId="32" xfId="0" applyBorder="1"/>
    <xf numFmtId="0" fontId="22" fillId="14" borderId="29" xfId="0" applyFont="1" applyFill="1" applyBorder="1" applyAlignment="1">
      <alignment horizontal="center" vertical="center"/>
    </xf>
    <xf numFmtId="0" fontId="2" fillId="13" borderId="33" xfId="0" applyFont="1" applyFill="1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2" fillId="0" borderId="39" xfId="0" applyFont="1" applyBorder="1" applyAlignment="1">
      <alignment horizontal="right"/>
    </xf>
    <xf numFmtId="0" fontId="2" fillId="15" borderId="39" xfId="0" applyFont="1" applyFill="1" applyBorder="1"/>
    <xf numFmtId="0" fontId="0" fillId="0" borderId="0" xfId="0" applyFill="1" applyBorder="1"/>
    <xf numFmtId="0" fontId="0" fillId="0" borderId="39" xfId="0" applyBorder="1"/>
    <xf numFmtId="0" fontId="2" fillId="0" borderId="39" xfId="0" applyFont="1" applyBorder="1"/>
    <xf numFmtId="166" fontId="2" fillId="15" borderId="39" xfId="0" applyNumberFormat="1" applyFont="1" applyFill="1" applyBorder="1"/>
    <xf numFmtId="166" fontId="0" fillId="13" borderId="39" xfId="0" applyNumberFormat="1" applyFill="1" applyBorder="1"/>
    <xf numFmtId="0" fontId="2" fillId="0" borderId="39" xfId="0" applyFont="1" applyBorder="1" applyAlignment="1">
      <alignment horizontal="center" vertical="center"/>
    </xf>
    <xf numFmtId="0" fontId="0" fillId="14" borderId="0" xfId="0" applyFill="1"/>
    <xf numFmtId="0" fontId="0" fillId="16" borderId="0" xfId="0" applyFill="1"/>
    <xf numFmtId="0" fontId="23" fillId="0" borderId="0" xfId="0" applyFont="1"/>
    <xf numFmtId="0" fontId="4" fillId="0" borderId="0" xfId="0" applyFont="1"/>
    <xf numFmtId="0" fontId="0" fillId="16" borderId="0" xfId="0" applyFill="1" applyBorder="1"/>
    <xf numFmtId="0" fontId="0" fillId="14" borderId="0" xfId="0" applyFill="1" applyBorder="1"/>
    <xf numFmtId="166" fontId="26" fillId="0" borderId="29" xfId="0" applyNumberFormat="1" applyFont="1" applyBorder="1"/>
    <xf numFmtId="166" fontId="26" fillId="0" borderId="26" xfId="0" applyNumberFormat="1" applyFont="1" applyBorder="1"/>
    <xf numFmtId="166" fontId="26" fillId="0" borderId="31" xfId="0" applyNumberFormat="1" applyFont="1" applyBorder="1"/>
    <xf numFmtId="166" fontId="26" fillId="0" borderId="0" xfId="0" applyNumberFormat="1" applyFont="1" applyBorder="1"/>
    <xf numFmtId="0" fontId="26" fillId="0" borderId="36" xfId="0" applyFont="1" applyBorder="1"/>
    <xf numFmtId="0" fontId="26" fillId="0" borderId="37" xfId="0" applyFont="1" applyBorder="1"/>
    <xf numFmtId="0" fontId="26" fillId="0" borderId="38" xfId="0" applyFont="1" applyBorder="1"/>
    <xf numFmtId="0" fontId="2" fillId="16" borderId="39" xfId="0" applyFont="1" applyFill="1" applyBorder="1"/>
    <xf numFmtId="166" fontId="28" fillId="17" borderId="39" xfId="0" applyNumberFormat="1" applyFont="1" applyFill="1" applyBorder="1" applyAlignment="1">
      <alignment horizontal="center" vertical="center"/>
    </xf>
    <xf numFmtId="166" fontId="28" fillId="17" borderId="40" xfId="0" applyNumberFormat="1" applyFont="1" applyFill="1" applyBorder="1" applyAlignment="1">
      <alignment horizontal="center" vertical="center"/>
    </xf>
    <xf numFmtId="0" fontId="26" fillId="9" borderId="29" xfId="0" applyFont="1" applyFill="1" applyBorder="1"/>
    <xf numFmtId="0" fontId="26" fillId="9" borderId="31" xfId="0" applyFont="1" applyFill="1" applyBorder="1"/>
    <xf numFmtId="166" fontId="30" fillId="18" borderId="29" xfId="0" applyNumberFormat="1" applyFont="1" applyFill="1" applyBorder="1" applyAlignment="1">
      <alignment horizontal="center"/>
    </xf>
    <xf numFmtId="166" fontId="30" fillId="18" borderId="26" xfId="0" applyNumberFormat="1" applyFont="1" applyFill="1" applyBorder="1" applyAlignment="1">
      <alignment horizontal="center"/>
    </xf>
    <xf numFmtId="167" fontId="30" fillId="18" borderId="30" xfId="0" applyNumberFormat="1" applyFont="1" applyFill="1" applyBorder="1" applyAlignment="1">
      <alignment horizontal="center"/>
    </xf>
    <xf numFmtId="167" fontId="30" fillId="18" borderId="26" xfId="0" applyNumberFormat="1" applyFont="1" applyFill="1" applyBorder="1" applyAlignment="1">
      <alignment horizontal="center"/>
    </xf>
    <xf numFmtId="166" fontId="30" fillId="21" borderId="31" xfId="0" applyNumberFormat="1" applyFont="1" applyFill="1" applyBorder="1" applyAlignment="1">
      <alignment horizontal="center"/>
    </xf>
    <xf numFmtId="166" fontId="30" fillId="21" borderId="0" xfId="0" applyNumberFormat="1" applyFont="1" applyFill="1" applyBorder="1" applyAlignment="1">
      <alignment horizontal="center"/>
    </xf>
    <xf numFmtId="167" fontId="30" fillId="21" borderId="32" xfId="0" applyNumberFormat="1" applyFont="1" applyFill="1" applyBorder="1" applyAlignment="1">
      <alignment horizontal="center"/>
    </xf>
    <xf numFmtId="167" fontId="30" fillId="21" borderId="0" xfId="0" applyNumberFormat="1" applyFont="1" applyFill="1" applyBorder="1" applyAlignment="1">
      <alignment horizontal="center"/>
    </xf>
    <xf numFmtId="166" fontId="29" fillId="4" borderId="39" xfId="0" applyNumberFormat="1" applyFont="1" applyFill="1" applyBorder="1" applyAlignment="1">
      <alignment horizontal="center" vertical="center"/>
    </xf>
    <xf numFmtId="166" fontId="27" fillId="0" borderId="26" xfId="0" applyNumberFormat="1" applyFont="1" applyBorder="1"/>
    <xf numFmtId="166" fontId="27" fillId="0" borderId="0" xfId="0" applyNumberFormat="1" applyFont="1" applyBorder="1"/>
    <xf numFmtId="167" fontId="27" fillId="0" borderId="30" xfId="0" applyNumberFormat="1" applyFont="1" applyBorder="1"/>
    <xf numFmtId="167" fontId="27" fillId="0" borderId="32" xfId="0" applyNumberFormat="1" applyFont="1" applyBorder="1"/>
    <xf numFmtId="167" fontId="27" fillId="0" borderId="26" xfId="0" applyNumberFormat="1" applyFont="1" applyBorder="1"/>
    <xf numFmtId="167" fontId="27" fillId="0" borderId="0" xfId="0" applyNumberFormat="1" applyFont="1" applyBorder="1"/>
    <xf numFmtId="0" fontId="1" fillId="18" borderId="0" xfId="0" applyFont="1" applyFill="1" applyBorder="1" applyAlignment="1">
      <alignment horizontal="center" vertical="center"/>
    </xf>
    <xf numFmtId="0" fontId="4" fillId="9" borderId="32" xfId="0" applyFont="1" applyFill="1" applyBorder="1"/>
    <xf numFmtId="0" fontId="0" fillId="21" borderId="0" xfId="0" applyFill="1" applyBorder="1"/>
    <xf numFmtId="0" fontId="1" fillId="19" borderId="0" xfId="0" applyFont="1" applyFill="1" applyAlignment="1">
      <alignment horizontal="left"/>
    </xf>
    <xf numFmtId="166" fontId="32" fillId="0" borderId="39" xfId="0" applyNumberFormat="1" applyFont="1" applyBorder="1"/>
    <xf numFmtId="0" fontId="2" fillId="0" borderId="0" xfId="0" applyFont="1" applyFill="1"/>
    <xf numFmtId="0" fontId="0" fillId="0" borderId="26" xfId="0" applyFill="1" applyBorder="1" applyAlignment="1">
      <alignment vertical="center"/>
    </xf>
    <xf numFmtId="0" fontId="1" fillId="18" borderId="29" xfId="0" applyFont="1" applyFill="1" applyBorder="1" applyAlignment="1">
      <alignment horizontal="left"/>
    </xf>
    <xf numFmtId="0" fontId="20" fillId="21" borderId="31" xfId="0" applyFont="1" applyFill="1" applyBorder="1" applyAlignment="1">
      <alignment horizontal="left"/>
    </xf>
    <xf numFmtId="0" fontId="1" fillId="20" borderId="36" xfId="0" applyFont="1" applyFill="1" applyBorder="1" applyAlignment="1">
      <alignment horizontal="left" vertical="center"/>
    </xf>
    <xf numFmtId="0" fontId="18" fillId="22" borderId="39" xfId="0" applyFont="1" applyFill="1" applyBorder="1" applyAlignment="1">
      <alignment horizontal="left"/>
    </xf>
    <xf numFmtId="0" fontId="0" fillId="18" borderId="0" xfId="0" applyFill="1" applyBorder="1"/>
    <xf numFmtId="0" fontId="0" fillId="0" borderId="36" xfId="0" applyBorder="1"/>
    <xf numFmtId="0" fontId="1" fillId="18" borderId="40" xfId="0" applyFont="1" applyFill="1" applyBorder="1" applyAlignment="1">
      <alignment horizontal="center"/>
    </xf>
    <xf numFmtId="0" fontId="1" fillId="18" borderId="27" xfId="0" applyFont="1" applyFill="1" applyBorder="1" applyAlignment="1">
      <alignment horizontal="center"/>
    </xf>
    <xf numFmtId="0" fontId="1" fillId="18" borderId="28" xfId="0" applyFont="1" applyFill="1" applyBorder="1" applyAlignment="1">
      <alignment horizontal="center"/>
    </xf>
    <xf numFmtId="0" fontId="4" fillId="9" borderId="30" xfId="0" applyFont="1" applyFill="1" applyBorder="1"/>
    <xf numFmtId="166" fontId="2" fillId="23" borderId="39" xfId="0" applyNumberFormat="1" applyFont="1" applyFill="1" applyBorder="1" applyAlignment="1">
      <alignment horizontal="center" vertical="center"/>
    </xf>
    <xf numFmtId="166" fontId="0" fillId="23" borderId="27" xfId="0" applyNumberFormat="1" applyFill="1" applyBorder="1"/>
    <xf numFmtId="0" fontId="23" fillId="0" borderId="39" xfId="0" applyFont="1" applyFill="1" applyBorder="1" applyAlignment="1">
      <alignment horizontal="center" vertical="center"/>
    </xf>
    <xf numFmtId="166" fontId="26" fillId="0" borderId="0" xfId="0" applyNumberFormat="1" applyFont="1" applyFill="1" applyBorder="1"/>
    <xf numFmtId="167" fontId="33" fillId="0" borderId="0" xfId="0" applyNumberFormat="1" applyFont="1" applyFill="1" applyBorder="1"/>
    <xf numFmtId="166" fontId="16" fillId="17" borderId="39" xfId="0" applyNumberFormat="1" applyFont="1" applyFill="1" applyBorder="1" applyAlignment="1">
      <alignment horizontal="center" vertical="center"/>
    </xf>
    <xf numFmtId="166" fontId="33" fillId="0" borderId="0" xfId="0" applyNumberFormat="1" applyFont="1" applyFill="1" applyBorder="1"/>
    <xf numFmtId="166" fontId="27" fillId="0" borderId="0" xfId="0" applyNumberFormat="1" applyFont="1" applyFill="1" applyBorder="1"/>
    <xf numFmtId="165" fontId="2" fillId="0" borderId="18" xfId="0" applyNumberFormat="1" applyFont="1" applyBorder="1"/>
    <xf numFmtId="165" fontId="2" fillId="0" borderId="18" xfId="0" applyNumberFormat="1" applyFont="1" applyFill="1" applyBorder="1"/>
    <xf numFmtId="165" fontId="9" fillId="6" borderId="2" xfId="0" applyNumberFormat="1" applyFont="1" applyFill="1" applyBorder="1"/>
    <xf numFmtId="0" fontId="0" fillId="12" borderId="37" xfId="0" applyFill="1" applyBorder="1"/>
    <xf numFmtId="0" fontId="2" fillId="0" borderId="41" xfId="0" applyFont="1" applyFill="1" applyBorder="1"/>
    <xf numFmtId="0" fontId="34" fillId="12" borderId="39" xfId="0" applyFont="1" applyFill="1" applyBorder="1"/>
    <xf numFmtId="166" fontId="26" fillId="5" borderId="31" xfId="0" applyNumberFormat="1" applyFont="1" applyFill="1" applyBorder="1"/>
    <xf numFmtId="166" fontId="26" fillId="0" borderId="31" xfId="0" applyNumberFormat="1" applyFont="1" applyFill="1" applyBorder="1"/>
    <xf numFmtId="0" fontId="34" fillId="6" borderId="39" xfId="0" applyFont="1" applyFill="1" applyBorder="1"/>
    <xf numFmtId="0" fontId="2" fillId="6" borderId="37" xfId="0" applyFont="1" applyFill="1" applyBorder="1"/>
    <xf numFmtId="166" fontId="26" fillId="2" borderId="0" xfId="0" applyNumberFormat="1" applyFont="1" applyFill="1" applyBorder="1"/>
    <xf numFmtId="166" fontId="0" fillId="23" borderId="40" xfId="0" applyNumberFormat="1" applyFill="1" applyBorder="1"/>
    <xf numFmtId="0" fontId="5" fillId="18" borderId="0" xfId="0" applyFont="1" applyFill="1" applyAlignment="1">
      <alignment vertical="center"/>
    </xf>
    <xf numFmtId="0" fontId="18" fillId="0" borderId="0" xfId="0" applyFont="1" applyFill="1" applyBorder="1" applyAlignment="1">
      <alignment horizontal="left"/>
    </xf>
    <xf numFmtId="166" fontId="0" fillId="0" borderId="0" xfId="0" applyNumberFormat="1" applyFill="1" applyBorder="1" applyAlignment="1">
      <alignment horizontal="center" vertical="center"/>
    </xf>
    <xf numFmtId="166" fontId="26" fillId="0" borderId="26" xfId="0" applyNumberFormat="1" applyFont="1" applyFill="1" applyBorder="1"/>
    <xf numFmtId="166" fontId="26" fillId="5" borderId="0" xfId="0" applyNumberFormat="1" applyFont="1" applyFill="1" applyBorder="1"/>
    <xf numFmtId="165" fontId="0" fillId="0" borderId="42" xfId="0" applyNumberFormat="1" applyFill="1" applyBorder="1"/>
    <xf numFmtId="0" fontId="5" fillId="0" borderId="26" xfId="0" applyFont="1" applyFill="1" applyBorder="1" applyAlignment="1">
      <alignment vertical="center"/>
    </xf>
    <xf numFmtId="166" fontId="26" fillId="9" borderId="0" xfId="0" applyNumberFormat="1" applyFont="1" applyFill="1" applyBorder="1"/>
    <xf numFmtId="0" fontId="20" fillId="25" borderId="3" xfId="0" applyFont="1" applyFill="1" applyBorder="1"/>
    <xf numFmtId="0" fontId="20" fillId="25" borderId="0" xfId="0" applyFont="1" applyFill="1" applyBorder="1"/>
    <xf numFmtId="166" fontId="20" fillId="24" borderId="4" xfId="0" applyNumberFormat="1" applyFont="1" applyFill="1" applyBorder="1"/>
    <xf numFmtId="0" fontId="3" fillId="25" borderId="1" xfId="0" applyFont="1" applyFill="1" applyBorder="1"/>
    <xf numFmtId="0" fontId="3" fillId="25" borderId="18" xfId="0" applyFont="1" applyFill="1" applyBorder="1" applyAlignment="1"/>
    <xf numFmtId="16" fontId="20" fillId="25" borderId="26" xfId="0" applyNumberFormat="1" applyFont="1" applyFill="1" applyBorder="1"/>
    <xf numFmtId="0" fontId="20" fillId="25" borderId="34" xfId="0" applyFont="1" applyFill="1" applyBorder="1"/>
    <xf numFmtId="0" fontId="1" fillId="5" borderId="29" xfId="0" applyFont="1" applyFill="1" applyBorder="1"/>
    <xf numFmtId="0" fontId="1" fillId="5" borderId="31" xfId="0" applyFont="1" applyFill="1" applyBorder="1"/>
    <xf numFmtId="0" fontId="1" fillId="5" borderId="33" xfId="0" applyFont="1" applyFill="1" applyBorder="1"/>
    <xf numFmtId="166" fontId="20" fillId="24" borderId="40" xfId="0" applyNumberFormat="1" applyFont="1" applyFill="1" applyBorder="1"/>
    <xf numFmtId="166" fontId="20" fillId="24" borderId="27" xfId="0" applyNumberFormat="1" applyFont="1" applyFill="1" applyBorder="1"/>
    <xf numFmtId="166" fontId="20" fillId="24" borderId="28" xfId="0" applyNumberFormat="1" applyFont="1" applyFill="1" applyBorder="1"/>
    <xf numFmtId="0" fontId="20" fillId="25" borderId="44" xfId="0" applyFont="1" applyFill="1" applyBorder="1"/>
    <xf numFmtId="166" fontId="20" fillId="24" borderId="45" xfId="0" applyNumberFormat="1" applyFont="1" applyFill="1" applyBorder="1"/>
    <xf numFmtId="0" fontId="20" fillId="25" borderId="46" xfId="0" applyFont="1" applyFill="1" applyBorder="1"/>
    <xf numFmtId="166" fontId="20" fillId="24" borderId="47" xfId="0" applyNumberFormat="1" applyFont="1" applyFill="1" applyBorder="1"/>
    <xf numFmtId="0" fontId="35" fillId="24" borderId="43" xfId="0" applyFont="1" applyFill="1" applyBorder="1" applyAlignment="1"/>
    <xf numFmtId="0" fontId="20" fillId="24" borderId="40" xfId="0" applyFont="1" applyFill="1" applyBorder="1"/>
    <xf numFmtId="0" fontId="20" fillId="24" borderId="27" xfId="0" applyFont="1" applyFill="1" applyBorder="1"/>
    <xf numFmtId="0" fontId="20" fillId="24" borderId="28" xfId="0" applyFont="1" applyFill="1" applyBorder="1"/>
    <xf numFmtId="0" fontId="35" fillId="24" borderId="2" xfId="0" applyFont="1" applyFill="1" applyBorder="1" applyAlignment="1"/>
    <xf numFmtId="0" fontId="1" fillId="28" borderId="33" xfId="0" applyFont="1" applyFill="1" applyBorder="1"/>
    <xf numFmtId="0" fontId="1" fillId="28" borderId="34" xfId="0" applyFont="1" applyFill="1" applyBorder="1"/>
    <xf numFmtId="166" fontId="1" fillId="28" borderId="35" xfId="0" applyNumberFormat="1" applyFont="1" applyFill="1" applyBorder="1"/>
    <xf numFmtId="166" fontId="15" fillId="9" borderId="30" xfId="0" applyNumberFormat="1" applyFont="1" applyFill="1" applyBorder="1"/>
    <xf numFmtId="166" fontId="15" fillId="9" borderId="32" xfId="0" applyNumberFormat="1" applyFont="1" applyFill="1" applyBorder="1"/>
    <xf numFmtId="0" fontId="3" fillId="27" borderId="29" xfId="0" applyFont="1" applyFill="1" applyBorder="1"/>
    <xf numFmtId="0" fontId="20" fillId="27" borderId="26" xfId="0" applyFont="1" applyFill="1" applyBorder="1"/>
    <xf numFmtId="166" fontId="20" fillId="27" borderId="30" xfId="0" applyNumberFormat="1" applyFont="1" applyFill="1" applyBorder="1"/>
    <xf numFmtId="166" fontId="15" fillId="9" borderId="35" xfId="0" applyNumberFormat="1" applyFont="1" applyFill="1" applyBorder="1"/>
    <xf numFmtId="166" fontId="2" fillId="7" borderId="38" xfId="0" applyNumberFormat="1" applyFont="1" applyFill="1" applyBorder="1"/>
    <xf numFmtId="166" fontId="2" fillId="26" borderId="35" xfId="0" applyNumberFormat="1" applyFont="1" applyFill="1" applyBorder="1"/>
    <xf numFmtId="0" fontId="1" fillId="20" borderId="36" xfId="0" applyFont="1" applyFill="1" applyBorder="1"/>
    <xf numFmtId="0" fontId="20" fillId="5" borderId="0" xfId="0" applyFont="1" applyFill="1" applyBorder="1"/>
    <xf numFmtId="0" fontId="20" fillId="5" borderId="4" xfId="0" applyFont="1" applyFill="1" applyBorder="1"/>
    <xf numFmtId="0" fontId="20" fillId="5" borderId="19" xfId="0" applyFont="1" applyFill="1" applyBorder="1"/>
    <xf numFmtId="0" fontId="20" fillId="5" borderId="6" xfId="0" applyFont="1" applyFill="1" applyBorder="1"/>
    <xf numFmtId="0" fontId="20" fillId="29" borderId="3" xfId="0" applyFont="1" applyFill="1" applyBorder="1"/>
    <xf numFmtId="0" fontId="20" fillId="29" borderId="32" xfId="0" applyFont="1" applyFill="1" applyBorder="1"/>
    <xf numFmtId="0" fontId="20" fillId="29" borderId="5" xfId="0" applyFont="1" applyFill="1" applyBorder="1"/>
    <xf numFmtId="0" fontId="20" fillId="29" borderId="48" xfId="0" applyFont="1" applyFill="1" applyBorder="1"/>
    <xf numFmtId="0" fontId="1" fillId="29" borderId="36" xfId="0" applyFont="1" applyFill="1" applyBorder="1"/>
    <xf numFmtId="0" fontId="1" fillId="29" borderId="38" xfId="0" applyFont="1" applyFill="1" applyBorder="1"/>
    <xf numFmtId="0" fontId="1" fillId="5" borderId="37" xfId="0" applyFont="1" applyFill="1" applyBorder="1"/>
    <xf numFmtId="0" fontId="1" fillId="5" borderId="38" xfId="0" applyFont="1" applyFill="1" applyBorder="1"/>
    <xf numFmtId="0" fontId="36" fillId="25" borderId="3" xfId="0" applyFont="1" applyFill="1" applyBorder="1"/>
    <xf numFmtId="0" fontId="36" fillId="25" borderId="0" xfId="0" applyFont="1" applyFill="1" applyBorder="1"/>
    <xf numFmtId="0" fontId="36" fillId="24" borderId="40" xfId="0" applyFont="1" applyFill="1" applyBorder="1"/>
    <xf numFmtId="166" fontId="36" fillId="24" borderId="27" xfId="0" applyNumberFormat="1" applyFont="1" applyFill="1" applyBorder="1"/>
    <xf numFmtId="166" fontId="36" fillId="24" borderId="4" xfId="0" applyNumberFormat="1" applyFont="1" applyFill="1" applyBorder="1"/>
    <xf numFmtId="0" fontId="4" fillId="0" borderId="15" xfId="0" applyFont="1" applyBorder="1"/>
    <xf numFmtId="167" fontId="27" fillId="30" borderId="32" xfId="0" applyNumberFormat="1" applyFont="1" applyFill="1" applyBorder="1"/>
    <xf numFmtId="165" fontId="2" fillId="0" borderId="40" xfId="0" applyNumberFormat="1" applyFont="1" applyBorder="1" applyAlignment="1">
      <alignment horizontal="left" vertical="center"/>
    </xf>
    <xf numFmtId="167" fontId="27" fillId="0" borderId="32" xfId="0" applyNumberFormat="1" applyFont="1" applyFill="1" applyBorder="1"/>
    <xf numFmtId="166" fontId="1" fillId="18" borderId="0" xfId="0" applyNumberFormat="1" applyFont="1" applyFill="1"/>
    <xf numFmtId="166" fontId="0" fillId="0" borderId="0" xfId="0" applyNumberFormat="1"/>
    <xf numFmtId="166" fontId="1" fillId="19" borderId="0" xfId="0" applyNumberFormat="1" applyFont="1" applyFill="1"/>
    <xf numFmtId="166" fontId="1" fillId="20" borderId="0" xfId="0" applyNumberFormat="1" applyFont="1" applyFill="1"/>
    <xf numFmtId="0" fontId="20" fillId="20" borderId="0" xfId="0" applyFont="1" applyFill="1" applyBorder="1" applyAlignment="1">
      <alignment horizontal="right"/>
    </xf>
    <xf numFmtId="0" fontId="20" fillId="18" borderId="0" xfId="0" applyFont="1" applyFill="1" applyAlignment="1">
      <alignment horizontal="right"/>
    </xf>
    <xf numFmtId="0" fontId="2" fillId="17" borderId="0" xfId="0" applyFont="1" applyFill="1" applyAlignment="1">
      <alignment horizontal="right"/>
    </xf>
    <xf numFmtId="166" fontId="2" fillId="17" borderId="0" xfId="0" applyNumberFormat="1" applyFont="1" applyFill="1"/>
    <xf numFmtId="166" fontId="0" fillId="4" borderId="0" xfId="0" applyNumberFormat="1" applyFill="1"/>
    <xf numFmtId="166" fontId="0" fillId="23" borderId="0" xfId="0" applyNumberFormat="1" applyFill="1"/>
    <xf numFmtId="0" fontId="1" fillId="18" borderId="0" xfId="0" applyFont="1" applyFill="1" applyAlignment="1">
      <alignment horizontal="right"/>
    </xf>
    <xf numFmtId="0" fontId="0" fillId="4" borderId="0" xfId="0" applyFill="1" applyAlignment="1">
      <alignment horizontal="right"/>
    </xf>
    <xf numFmtId="0" fontId="1" fillId="19" borderId="0" xfId="0" applyFont="1" applyFill="1" applyBorder="1" applyAlignment="1">
      <alignment horizontal="right"/>
    </xf>
    <xf numFmtId="0" fontId="0" fillId="23" borderId="0" xfId="0" applyFill="1" applyBorder="1" applyAlignment="1">
      <alignment horizontal="right"/>
    </xf>
    <xf numFmtId="0" fontId="14" fillId="0" borderId="15" xfId="0" applyFont="1" applyFill="1" applyBorder="1"/>
    <xf numFmtId="165" fontId="14" fillId="0" borderId="0" xfId="0" applyNumberFormat="1" applyFont="1" applyBorder="1"/>
    <xf numFmtId="14" fontId="0" fillId="0" borderId="0" xfId="0" applyNumberFormat="1"/>
    <xf numFmtId="6" fontId="0" fillId="0" borderId="0" xfId="0" applyNumberFormat="1"/>
    <xf numFmtId="0" fontId="7" fillId="0" borderId="0" xfId="0" applyFont="1"/>
    <xf numFmtId="0" fontId="0" fillId="4" borderId="0" xfId="0" applyFill="1"/>
    <xf numFmtId="6" fontId="0" fillId="4" borderId="0" xfId="0" applyNumberFormat="1" applyFill="1"/>
    <xf numFmtId="0" fontId="20" fillId="31" borderId="36" xfId="0" applyFont="1" applyFill="1" applyBorder="1"/>
    <xf numFmtId="168" fontId="20" fillId="31" borderId="32" xfId="0" applyNumberFormat="1" applyFont="1" applyFill="1" applyBorder="1"/>
    <xf numFmtId="168" fontId="20" fillId="31" borderId="30" xfId="0" applyNumberFormat="1" applyFont="1" applyFill="1" applyBorder="1"/>
    <xf numFmtId="0" fontId="30" fillId="31" borderId="29" xfId="0" applyFont="1" applyFill="1" applyBorder="1"/>
    <xf numFmtId="168" fontId="1" fillId="31" borderId="30" xfId="0" applyNumberFormat="1" applyFont="1" applyFill="1" applyBorder="1"/>
    <xf numFmtId="0" fontId="2" fillId="0" borderId="0" xfId="0" applyFont="1" applyAlignment="1">
      <alignment horizontal="left" vertical="center"/>
    </xf>
    <xf numFmtId="0" fontId="0" fillId="28" borderId="33" xfId="0" applyFill="1" applyBorder="1"/>
    <xf numFmtId="166" fontId="0" fillId="28" borderId="35" xfId="0" applyNumberFormat="1" applyFill="1" applyBorder="1"/>
    <xf numFmtId="166" fontId="0" fillId="28" borderId="34" xfId="0" applyNumberFormat="1" applyFill="1" applyBorder="1"/>
    <xf numFmtId="0" fontId="17" fillId="28" borderId="31" xfId="0" applyFont="1" applyFill="1" applyBorder="1"/>
    <xf numFmtId="166" fontId="17" fillId="28" borderId="32" xfId="0" applyNumberFormat="1" applyFont="1" applyFill="1" applyBorder="1"/>
    <xf numFmtId="166" fontId="17" fillId="28" borderId="0" xfId="0" applyNumberFormat="1" applyFont="1" applyFill="1" applyBorder="1"/>
    <xf numFmtId="0" fontId="18" fillId="28" borderId="31" xfId="0" applyFont="1" applyFill="1" applyBorder="1" applyAlignment="1"/>
    <xf numFmtId="166" fontId="17" fillId="28" borderId="32" xfId="0" applyNumberFormat="1" applyFont="1" applyFill="1" applyBorder="1" applyAlignment="1">
      <alignment horizontal="left"/>
    </xf>
    <xf numFmtId="0" fontId="17" fillId="28" borderId="33" xfId="0" applyFont="1" applyFill="1" applyBorder="1"/>
    <xf numFmtId="166" fontId="17" fillId="28" borderId="35" xfId="0" applyNumberFormat="1" applyFont="1" applyFill="1" applyBorder="1"/>
    <xf numFmtId="166" fontId="17" fillId="28" borderId="34" xfId="0" applyNumberFormat="1" applyFont="1" applyFill="1" applyBorder="1"/>
    <xf numFmtId="0" fontId="18" fillId="28" borderId="36" xfId="0" applyFont="1" applyFill="1" applyBorder="1"/>
    <xf numFmtId="166" fontId="19" fillId="28" borderId="37" xfId="0" applyNumberFormat="1" applyFont="1" applyFill="1" applyBorder="1"/>
    <xf numFmtId="166" fontId="19" fillId="28" borderId="38" xfId="0" applyNumberFormat="1" applyFont="1" applyFill="1" applyBorder="1"/>
    <xf numFmtId="0" fontId="2" fillId="0" borderId="18" xfId="0" applyFont="1" applyFill="1" applyBorder="1"/>
    <xf numFmtId="0" fontId="34" fillId="12" borderId="37" xfId="0" applyFont="1" applyFill="1" applyBorder="1"/>
    <xf numFmtId="0" fontId="34" fillId="6" borderId="37" xfId="0" applyFont="1" applyFill="1" applyBorder="1"/>
    <xf numFmtId="0" fontId="3" fillId="5" borderId="18" xfId="0" applyFont="1" applyFill="1" applyBorder="1"/>
    <xf numFmtId="0" fontId="1" fillId="5" borderId="26" xfId="0" applyFont="1" applyFill="1" applyBorder="1"/>
    <xf numFmtId="0" fontId="1" fillId="5" borderId="0" xfId="0" applyFont="1" applyFill="1" applyBorder="1"/>
    <xf numFmtId="0" fontId="1" fillId="5" borderId="34" xfId="0" applyFont="1" applyFill="1" applyBorder="1"/>
    <xf numFmtId="0" fontId="1" fillId="5" borderId="19" xfId="0" applyFont="1" applyFill="1" applyBorder="1"/>
    <xf numFmtId="168" fontId="0" fillId="0" borderId="21" xfId="0" applyNumberFormat="1" applyFill="1" applyBorder="1"/>
    <xf numFmtId="168" fontId="1" fillId="0" borderId="17" xfId="0" applyNumberFormat="1" applyFont="1" applyFill="1" applyBorder="1"/>
    <xf numFmtId="0" fontId="15" fillId="0" borderId="0" xfId="0" applyFont="1"/>
    <xf numFmtId="0" fontId="39" fillId="12" borderId="37" xfId="0" applyFont="1" applyFill="1" applyBorder="1"/>
    <xf numFmtId="164" fontId="39" fillId="12" borderId="37" xfId="0" applyNumberFormat="1" applyFont="1" applyFill="1" applyBorder="1"/>
    <xf numFmtId="0" fontId="39" fillId="12" borderId="38" xfId="0" applyFont="1" applyFill="1" applyBorder="1"/>
    <xf numFmtId="0" fontId="40" fillId="6" borderId="37" xfId="0" applyFont="1" applyFill="1" applyBorder="1"/>
    <xf numFmtId="164" fontId="40" fillId="6" borderId="37" xfId="0" applyNumberFormat="1" applyFont="1" applyFill="1" applyBorder="1"/>
    <xf numFmtId="0" fontId="40" fillId="6" borderId="38" xfId="0" applyFont="1" applyFill="1" applyBorder="1"/>
    <xf numFmtId="0" fontId="39" fillId="0" borderId="0" xfId="0" applyFont="1"/>
    <xf numFmtId="0" fontId="40" fillId="0" borderId="0" xfId="0" applyFont="1" applyAlignment="1"/>
    <xf numFmtId="165" fontId="0" fillId="30" borderId="17" xfId="0" applyNumberFormat="1" applyFill="1" applyBorder="1"/>
    <xf numFmtId="168" fontId="20" fillId="2" borderId="32" xfId="0" applyNumberFormat="1" applyFont="1" applyFill="1" applyBorder="1"/>
    <xf numFmtId="165" fontId="4" fillId="30" borderId="17" xfId="0" applyNumberFormat="1" applyFont="1" applyFill="1" applyBorder="1"/>
    <xf numFmtId="0" fontId="2" fillId="14" borderId="36" xfId="0" applyFont="1" applyFill="1" applyBorder="1" applyAlignment="1">
      <alignment horizontal="left"/>
    </xf>
    <xf numFmtId="0" fontId="2" fillId="14" borderId="37" xfId="0" applyFont="1" applyFill="1" applyBorder="1" applyAlignment="1">
      <alignment horizontal="left"/>
    </xf>
    <xf numFmtId="0" fontId="15" fillId="0" borderId="31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33" xfId="0" applyFont="1" applyBorder="1" applyAlignment="1">
      <alignment horizontal="left"/>
    </xf>
    <xf numFmtId="0" fontId="15" fillId="0" borderId="34" xfId="0" applyFont="1" applyBorder="1" applyAlignment="1">
      <alignment horizontal="left"/>
    </xf>
    <xf numFmtId="0" fontId="2" fillId="16" borderId="36" xfId="0" applyFont="1" applyFill="1" applyBorder="1" applyAlignment="1">
      <alignment horizontal="left"/>
    </xf>
    <xf numFmtId="0" fontId="2" fillId="16" borderId="37" xfId="0" applyFont="1" applyFill="1" applyBorder="1" applyAlignment="1">
      <alignment horizontal="left"/>
    </xf>
    <xf numFmtId="0" fontId="15" fillId="0" borderId="29" xfId="0" applyFont="1" applyFill="1" applyBorder="1" applyAlignment="1">
      <alignment horizontal="left"/>
    </xf>
    <xf numFmtId="0" fontId="15" fillId="0" borderId="26" xfId="0" applyFont="1" applyFill="1" applyBorder="1" applyAlignment="1">
      <alignment horizontal="left"/>
    </xf>
    <xf numFmtId="0" fontId="15" fillId="0" borderId="31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165" fontId="1" fillId="5" borderId="0" xfId="0" applyNumberFormat="1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165" fontId="1" fillId="5" borderId="18" xfId="0" applyNumberFormat="1" applyFont="1" applyFill="1" applyBorder="1" applyAlignment="1">
      <alignment horizontal="left"/>
    </xf>
    <xf numFmtId="165" fontId="1" fillId="5" borderId="26" xfId="0" applyNumberFormat="1" applyFont="1" applyFill="1" applyBorder="1" applyAlignment="1">
      <alignment horizontal="left"/>
    </xf>
    <xf numFmtId="165" fontId="5" fillId="0" borderId="0" xfId="0" applyNumberFormat="1" applyFont="1" applyAlignment="1">
      <alignment horizontal="right"/>
    </xf>
    <xf numFmtId="165" fontId="1" fillId="5" borderId="34" xfId="0" applyNumberFormat="1" applyFont="1" applyFill="1" applyBorder="1" applyAlignment="1">
      <alignment horizontal="left"/>
    </xf>
    <xf numFmtId="165" fontId="1" fillId="5" borderId="19" xfId="0" applyNumberFormat="1" applyFont="1" applyFill="1" applyBorder="1" applyAlignment="1">
      <alignment horizontal="left"/>
    </xf>
    <xf numFmtId="49" fontId="2" fillId="28" borderId="29" xfId="0" applyNumberFormat="1" applyFont="1" applyFill="1" applyBorder="1" applyAlignment="1">
      <alignment horizontal="center" vertical="center"/>
    </xf>
    <xf numFmtId="49" fontId="2" fillId="28" borderId="30" xfId="0" applyNumberFormat="1" applyFont="1" applyFill="1" applyBorder="1" applyAlignment="1">
      <alignment horizontal="center" vertical="center"/>
    </xf>
    <xf numFmtId="0" fontId="16" fillId="28" borderId="29" xfId="0" applyFont="1" applyFill="1" applyBorder="1" applyAlignment="1">
      <alignment horizontal="left" vertical="center"/>
    </xf>
    <xf numFmtId="0" fontId="16" fillId="28" borderId="26" xfId="0" applyFont="1" applyFill="1" applyBorder="1" applyAlignment="1">
      <alignment horizontal="left" vertical="center"/>
    </xf>
    <xf numFmtId="0" fontId="16" fillId="28" borderId="30" xfId="0" applyFont="1" applyFill="1" applyBorder="1" applyAlignment="1">
      <alignment horizontal="left" vertical="center"/>
    </xf>
    <xf numFmtId="49" fontId="2" fillId="28" borderId="26" xfId="0" applyNumberFormat="1" applyFont="1" applyFill="1" applyBorder="1" applyAlignment="1">
      <alignment horizontal="center" vertical="center"/>
    </xf>
    <xf numFmtId="0" fontId="16" fillId="0" borderId="29" xfId="0" applyFont="1" applyBorder="1" applyAlignment="1">
      <alignment horizontal="left" vertical="center"/>
    </xf>
    <xf numFmtId="0" fontId="16" fillId="0" borderId="26" xfId="0" applyFont="1" applyBorder="1" applyAlignment="1">
      <alignment horizontal="left" vertical="center"/>
    </xf>
    <xf numFmtId="0" fontId="16" fillId="0" borderId="30" xfId="0" applyFont="1" applyBorder="1" applyAlignment="1">
      <alignment horizontal="left" vertical="center"/>
    </xf>
    <xf numFmtId="49" fontId="2" fillId="10" borderId="29" xfId="0" applyNumberFormat="1" applyFont="1" applyFill="1" applyBorder="1" applyAlignment="1">
      <alignment horizontal="center" vertical="center"/>
    </xf>
    <xf numFmtId="49" fontId="2" fillId="10" borderId="30" xfId="0" applyNumberFormat="1" applyFont="1" applyFill="1" applyBorder="1" applyAlignment="1">
      <alignment horizontal="center" vertical="center"/>
    </xf>
    <xf numFmtId="49" fontId="2" fillId="11" borderId="29" xfId="0" applyNumberFormat="1" applyFont="1" applyFill="1" applyBorder="1" applyAlignment="1">
      <alignment horizontal="center" vertical="center"/>
    </xf>
    <xf numFmtId="49" fontId="2" fillId="11" borderId="30" xfId="0" applyNumberFormat="1" applyFont="1" applyFill="1" applyBorder="1" applyAlignment="1">
      <alignment horizontal="center" vertical="center"/>
    </xf>
    <xf numFmtId="49" fontId="2" fillId="11" borderId="26" xfId="0" applyNumberFormat="1" applyFont="1" applyFill="1" applyBorder="1" applyAlignment="1">
      <alignment horizontal="center" vertical="center"/>
    </xf>
    <xf numFmtId="0" fontId="21" fillId="13" borderId="29" xfId="0" applyFont="1" applyFill="1" applyBorder="1" applyAlignment="1">
      <alignment horizontal="left"/>
    </xf>
    <xf numFmtId="0" fontId="21" fillId="13" borderId="26" xfId="0" applyFont="1" applyFill="1" applyBorder="1" applyAlignment="1">
      <alignment horizontal="left"/>
    </xf>
    <xf numFmtId="0" fontId="21" fillId="13" borderId="30" xfId="0" applyFont="1" applyFill="1" applyBorder="1" applyAlignment="1">
      <alignment horizontal="left"/>
    </xf>
    <xf numFmtId="166" fontId="15" fillId="0" borderId="26" xfId="0" applyNumberFormat="1" applyFont="1" applyBorder="1" applyAlignment="1">
      <alignment horizontal="center"/>
    </xf>
    <xf numFmtId="166" fontId="15" fillId="0" borderId="30" xfId="0" applyNumberFormat="1" applyFont="1" applyBorder="1" applyAlignment="1">
      <alignment horizontal="center"/>
    </xf>
    <xf numFmtId="166" fontId="15" fillId="0" borderId="0" xfId="0" applyNumberFormat="1" applyFont="1" applyBorder="1" applyAlignment="1">
      <alignment horizontal="center"/>
    </xf>
    <xf numFmtId="166" fontId="15" fillId="0" borderId="32" xfId="0" applyNumberFormat="1" applyFont="1" applyBorder="1" applyAlignment="1">
      <alignment horizontal="center"/>
    </xf>
    <xf numFmtId="166" fontId="15" fillId="0" borderId="34" xfId="0" applyNumberFormat="1" applyFont="1" applyBorder="1" applyAlignment="1">
      <alignment horizontal="center"/>
    </xf>
    <xf numFmtId="166" fontId="15" fillId="0" borderId="35" xfId="0" applyNumberFormat="1" applyFont="1" applyBorder="1" applyAlignment="1">
      <alignment horizontal="center"/>
    </xf>
    <xf numFmtId="166" fontId="1" fillId="20" borderId="37" xfId="0" applyNumberFormat="1" applyFont="1" applyFill="1" applyBorder="1" applyAlignment="1">
      <alignment horizontal="center"/>
    </xf>
    <xf numFmtId="166" fontId="1" fillId="20" borderId="38" xfId="0" applyNumberFormat="1" applyFont="1" applyFill="1" applyBorder="1" applyAlignment="1">
      <alignment horizontal="center"/>
    </xf>
    <xf numFmtId="166" fontId="41" fillId="20" borderId="36" xfId="0" applyNumberFormat="1" applyFont="1" applyFill="1" applyBorder="1" applyAlignment="1">
      <alignment horizontal="center" vertical="center"/>
    </xf>
    <xf numFmtId="166" fontId="41" fillId="20" borderId="37" xfId="0" applyNumberFormat="1" applyFont="1" applyFill="1" applyBorder="1" applyAlignment="1">
      <alignment horizontal="center" vertical="center"/>
    </xf>
    <xf numFmtId="166" fontId="41" fillId="20" borderId="38" xfId="0" applyNumberFormat="1" applyFont="1" applyFill="1" applyBorder="1" applyAlignment="1">
      <alignment horizontal="center" vertical="center"/>
    </xf>
    <xf numFmtId="166" fontId="31" fillId="20" borderId="36" xfId="0" applyNumberFormat="1" applyFont="1" applyFill="1" applyBorder="1" applyAlignment="1">
      <alignment horizontal="center" vertical="center"/>
    </xf>
    <xf numFmtId="166" fontId="31" fillId="20" borderId="37" xfId="0" applyNumberFormat="1" applyFont="1" applyFill="1" applyBorder="1" applyAlignment="1">
      <alignment horizontal="center" vertical="center"/>
    </xf>
    <xf numFmtId="166" fontId="31" fillId="20" borderId="38" xfId="0" applyNumberFormat="1" applyFont="1" applyFill="1" applyBorder="1" applyAlignment="1">
      <alignment horizontal="center" vertical="center"/>
    </xf>
    <xf numFmtId="166" fontId="15" fillId="22" borderId="39" xfId="0" applyNumberFormat="1" applyFont="1" applyFill="1" applyBorder="1" applyAlignment="1">
      <alignment horizontal="center" vertical="center"/>
    </xf>
    <xf numFmtId="166" fontId="2" fillId="16" borderId="39" xfId="0" applyNumberFormat="1" applyFont="1" applyFill="1" applyBorder="1" applyAlignment="1">
      <alignment horizontal="center" vertical="center"/>
    </xf>
    <xf numFmtId="166" fontId="2" fillId="16" borderId="36" xfId="0" applyNumberFormat="1" applyFont="1" applyFill="1" applyBorder="1" applyAlignment="1">
      <alignment horizontal="center" vertical="center"/>
    </xf>
    <xf numFmtId="0" fontId="0" fillId="0" borderId="40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1" fillId="18" borderId="0" xfId="0" applyFont="1" applyFill="1" applyAlignment="1">
      <alignment horizontal="center" vertical="center"/>
    </xf>
    <xf numFmtId="0" fontId="20" fillId="19" borderId="0" xfId="0" applyFont="1" applyFill="1" applyAlignment="1">
      <alignment horizontal="center"/>
    </xf>
    <xf numFmtId="166" fontId="0" fillId="22" borderId="39" xfId="0" applyNumberFormat="1" applyFill="1" applyBorder="1" applyAlignment="1">
      <alignment horizontal="center" vertical="center"/>
    </xf>
    <xf numFmtId="166" fontId="0" fillId="0" borderId="26" xfId="0" applyNumberFormat="1" applyBorder="1" applyAlignment="1">
      <alignment horizontal="center"/>
    </xf>
    <xf numFmtId="166" fontId="0" fillId="0" borderId="3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32" xfId="0" applyNumberFormat="1" applyBorder="1" applyAlignment="1">
      <alignment horizontal="center"/>
    </xf>
    <xf numFmtId="166" fontId="0" fillId="0" borderId="34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1" fillId="18" borderId="1" xfId="0" applyFont="1" applyFill="1" applyBorder="1" applyAlignment="1">
      <alignment horizontal="center"/>
    </xf>
    <xf numFmtId="0" fontId="1" fillId="18" borderId="18" xfId="0" applyFont="1" applyFill="1" applyBorder="1" applyAlignment="1">
      <alignment horizontal="center"/>
    </xf>
    <xf numFmtId="0" fontId="1" fillId="18" borderId="2" xfId="0" applyFont="1" applyFill="1" applyBorder="1" applyAlignment="1">
      <alignment horizontal="center"/>
    </xf>
    <xf numFmtId="0" fontId="1" fillId="18" borderId="3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CFC97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56"/>
  <sheetViews>
    <sheetView tabSelected="1" topLeftCell="N1" workbookViewId="0">
      <selection activeCell="S15" sqref="S15"/>
    </sheetView>
  </sheetViews>
  <sheetFormatPr baseColWidth="10" defaultRowHeight="15" x14ac:dyDescent="0.25"/>
  <cols>
    <col min="1" max="1" width="0.7109375" customWidth="1"/>
    <col min="2" max="2" width="20.7109375" customWidth="1"/>
    <col min="3" max="3" width="20.7109375" style="2" customWidth="1"/>
    <col min="4" max="4" width="3.42578125" customWidth="1"/>
    <col min="5" max="5" width="26.85546875" customWidth="1"/>
    <col min="6" max="6" width="21.28515625" style="2" bestFit="1" customWidth="1"/>
    <col min="7" max="7" width="22" style="2" bestFit="1" customWidth="1"/>
    <col min="8" max="8" width="15.42578125" style="2" customWidth="1"/>
    <col min="9" max="9" width="39.5703125" style="2" customWidth="1"/>
    <col min="10" max="10" width="27.85546875" style="2" customWidth="1"/>
    <col min="11" max="11" width="31.28515625" style="2" customWidth="1"/>
    <col min="12" max="12" width="21.42578125" style="2" customWidth="1"/>
    <col min="13" max="13" width="14.7109375" customWidth="1"/>
    <col min="14" max="14" width="22.42578125" bestFit="1" customWidth="1"/>
    <col min="15" max="15" width="14.140625" bestFit="1" customWidth="1"/>
    <col min="16" max="27" width="12.7109375" customWidth="1"/>
  </cols>
  <sheetData>
    <row r="1" spans="2:29" ht="22.5" customHeight="1" thickBot="1" x14ac:dyDescent="0.3">
      <c r="B1" s="323" t="s">
        <v>8</v>
      </c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273"/>
    </row>
    <row r="2" spans="2:29" x14ac:dyDescent="0.25">
      <c r="B2" s="3" t="s">
        <v>15</v>
      </c>
      <c r="C2" s="4" t="s">
        <v>13</v>
      </c>
      <c r="D2" s="1"/>
      <c r="E2" s="7" t="s">
        <v>16</v>
      </c>
      <c r="F2" s="9" t="s">
        <v>14</v>
      </c>
      <c r="G2" s="9" t="s">
        <v>43</v>
      </c>
      <c r="H2" s="88" t="s">
        <v>49</v>
      </c>
      <c r="I2" s="50"/>
      <c r="J2" s="56" t="s">
        <v>58</v>
      </c>
      <c r="K2" s="245" t="s">
        <v>63</v>
      </c>
      <c r="L2" s="55"/>
      <c r="M2" s="1"/>
      <c r="N2" s="11" t="s">
        <v>23</v>
      </c>
      <c r="O2" s="11" t="s">
        <v>224</v>
      </c>
      <c r="P2" s="12" t="s">
        <v>209</v>
      </c>
      <c r="Q2" s="12" t="s">
        <v>210</v>
      </c>
      <c r="R2" s="12" t="s">
        <v>211</v>
      </c>
      <c r="S2" s="12" t="s">
        <v>212</v>
      </c>
      <c r="T2" s="12" t="s">
        <v>213</v>
      </c>
      <c r="U2" s="12" t="s">
        <v>214</v>
      </c>
      <c r="V2" s="12" t="s">
        <v>215</v>
      </c>
      <c r="W2" s="12" t="s">
        <v>216</v>
      </c>
      <c r="X2" s="12" t="s">
        <v>217</v>
      </c>
      <c r="Y2" s="12" t="s">
        <v>218</v>
      </c>
      <c r="Z2" s="12" t="s">
        <v>219</v>
      </c>
      <c r="AA2" s="12" t="s">
        <v>220</v>
      </c>
      <c r="AB2" s="33" t="s">
        <v>38</v>
      </c>
    </row>
    <row r="3" spans="2:29" x14ac:dyDescent="0.25">
      <c r="B3" s="5" t="s">
        <v>0</v>
      </c>
      <c r="C3" s="6">
        <v>2000</v>
      </c>
      <c r="E3" s="52" t="s">
        <v>17</v>
      </c>
      <c r="F3" s="38"/>
      <c r="G3" s="38"/>
      <c r="H3" s="89"/>
      <c r="I3" s="38">
        <v>0</v>
      </c>
      <c r="J3" s="38"/>
      <c r="K3" s="58">
        <v>1400</v>
      </c>
      <c r="L3" s="38"/>
      <c r="N3" s="13" t="s">
        <v>0</v>
      </c>
      <c r="O3" s="297"/>
      <c r="P3" s="22"/>
      <c r="Q3" s="22"/>
      <c r="R3" s="22"/>
      <c r="S3" s="22"/>
      <c r="T3" s="22">
        <v>2400</v>
      </c>
      <c r="U3" s="22">
        <v>2400</v>
      </c>
      <c r="V3" s="22">
        <v>2400</v>
      </c>
      <c r="W3" s="22">
        <v>2400</v>
      </c>
      <c r="X3" s="22">
        <v>2400</v>
      </c>
      <c r="Y3" s="22">
        <v>2400</v>
      </c>
      <c r="Z3" s="22">
        <v>2400</v>
      </c>
      <c r="AA3" s="22">
        <v>2400</v>
      </c>
      <c r="AB3" s="34">
        <f t="shared" ref="AB3:AB17" si="0">SUM(P3:AA3)</f>
        <v>19200</v>
      </c>
      <c r="AC3" s="189"/>
    </row>
    <row r="4" spans="2:29" x14ac:dyDescent="0.25">
      <c r="B4" s="5" t="s">
        <v>1</v>
      </c>
      <c r="C4" s="6">
        <v>330</v>
      </c>
      <c r="E4" s="8" t="s">
        <v>18</v>
      </c>
      <c r="F4" s="38">
        <v>250</v>
      </c>
      <c r="G4" s="38"/>
      <c r="H4" s="89"/>
      <c r="I4" s="38">
        <v>0</v>
      </c>
      <c r="J4" s="38"/>
      <c r="K4" s="61" t="s">
        <v>64</v>
      </c>
      <c r="L4" s="62"/>
      <c r="N4" s="13" t="s">
        <v>1</v>
      </c>
      <c r="O4" s="297"/>
      <c r="P4" s="22"/>
      <c r="Q4" s="23"/>
      <c r="R4" s="23"/>
      <c r="S4" s="22">
        <v>330</v>
      </c>
      <c r="T4" s="22">
        <v>330</v>
      </c>
      <c r="U4" s="22">
        <v>330</v>
      </c>
      <c r="V4" s="22">
        <v>330</v>
      </c>
      <c r="W4" s="22">
        <v>330</v>
      </c>
      <c r="X4" s="22">
        <v>330</v>
      </c>
      <c r="Y4" s="22">
        <v>330</v>
      </c>
      <c r="Z4" s="22">
        <v>330</v>
      </c>
      <c r="AA4" s="22">
        <v>330</v>
      </c>
      <c r="AB4" s="34">
        <f t="shared" si="0"/>
        <v>2970</v>
      </c>
      <c r="AC4" s="189"/>
    </row>
    <row r="5" spans="2:29" x14ac:dyDescent="0.25">
      <c r="B5" s="5" t="s">
        <v>2</v>
      </c>
      <c r="C5" s="6">
        <v>20</v>
      </c>
      <c r="E5" s="243" t="s">
        <v>196</v>
      </c>
      <c r="F5" s="38"/>
      <c r="G5" s="38"/>
      <c r="H5" s="89">
        <v>690</v>
      </c>
      <c r="I5" s="48">
        <v>500</v>
      </c>
      <c r="J5" s="48" t="s">
        <v>79</v>
      </c>
      <c r="K5" s="59"/>
      <c r="L5" s="48"/>
      <c r="N5" s="13" t="s">
        <v>2</v>
      </c>
      <c r="O5" s="297"/>
      <c r="P5" s="22"/>
      <c r="Q5" s="22"/>
      <c r="R5" s="22"/>
      <c r="S5" s="22">
        <v>20</v>
      </c>
      <c r="T5" s="22">
        <v>20</v>
      </c>
      <c r="U5" s="22">
        <v>20</v>
      </c>
      <c r="V5" s="22">
        <v>20</v>
      </c>
      <c r="W5" s="22">
        <v>20</v>
      </c>
      <c r="X5" s="22">
        <v>20</v>
      </c>
      <c r="Y5" s="22">
        <v>20</v>
      </c>
      <c r="Z5" s="22">
        <v>20</v>
      </c>
      <c r="AA5" s="22">
        <v>20</v>
      </c>
      <c r="AB5" s="34">
        <f t="shared" si="0"/>
        <v>180</v>
      </c>
      <c r="AC5" s="189"/>
    </row>
    <row r="6" spans="2:29" x14ac:dyDescent="0.25">
      <c r="B6" s="5" t="s">
        <v>3</v>
      </c>
      <c r="C6" s="6">
        <v>20</v>
      </c>
      <c r="E6" s="52" t="s">
        <v>44</v>
      </c>
      <c r="F6" s="38"/>
      <c r="G6" s="38">
        <v>0</v>
      </c>
      <c r="H6" s="89"/>
      <c r="I6" s="48">
        <v>0</v>
      </c>
      <c r="J6" s="48"/>
      <c r="K6" s="59"/>
      <c r="L6" s="48"/>
      <c r="N6" s="13" t="s">
        <v>3</v>
      </c>
      <c r="O6" s="297"/>
      <c r="P6" s="22"/>
      <c r="Q6" s="22"/>
      <c r="R6" s="22"/>
      <c r="S6" s="22">
        <v>20</v>
      </c>
      <c r="T6" s="22">
        <v>20</v>
      </c>
      <c r="U6" s="22">
        <v>20</v>
      </c>
      <c r="V6" s="22">
        <v>20</v>
      </c>
      <c r="W6" s="22">
        <v>20</v>
      </c>
      <c r="X6" s="22">
        <v>20</v>
      </c>
      <c r="Y6" s="22">
        <v>20</v>
      </c>
      <c r="Z6" s="22">
        <v>20</v>
      </c>
      <c r="AA6" s="22">
        <v>20</v>
      </c>
      <c r="AB6" s="34">
        <f t="shared" si="0"/>
        <v>180</v>
      </c>
      <c r="AC6" s="49"/>
    </row>
    <row r="7" spans="2:29" x14ac:dyDescent="0.25">
      <c r="B7" s="5" t="s">
        <v>4</v>
      </c>
      <c r="C7" s="6">
        <v>20</v>
      </c>
      <c r="E7" s="52" t="s">
        <v>60</v>
      </c>
      <c r="F7" s="38"/>
      <c r="G7" s="38"/>
      <c r="H7" s="89"/>
      <c r="I7" s="48">
        <v>300</v>
      </c>
      <c r="J7" s="48"/>
      <c r="K7" s="59"/>
      <c r="L7" s="48"/>
      <c r="N7" s="13" t="s">
        <v>4</v>
      </c>
      <c r="O7" s="297"/>
      <c r="P7" s="22"/>
      <c r="Q7" s="22"/>
      <c r="R7" s="22"/>
      <c r="S7" s="22">
        <v>20</v>
      </c>
      <c r="T7" s="22">
        <v>20</v>
      </c>
      <c r="U7" s="22">
        <v>20</v>
      </c>
      <c r="V7" s="22">
        <v>20</v>
      </c>
      <c r="W7" s="22">
        <v>20</v>
      </c>
      <c r="X7" s="22">
        <v>20</v>
      </c>
      <c r="Y7" s="22">
        <v>20</v>
      </c>
      <c r="Z7" s="22">
        <v>20</v>
      </c>
      <c r="AA7" s="22">
        <v>20</v>
      </c>
      <c r="AB7" s="34">
        <f t="shared" si="0"/>
        <v>180</v>
      </c>
      <c r="AC7" s="49"/>
    </row>
    <row r="8" spans="2:29" x14ac:dyDescent="0.25">
      <c r="B8" s="5" t="s">
        <v>22</v>
      </c>
      <c r="C8" s="6">
        <v>100</v>
      </c>
      <c r="E8" s="8" t="s">
        <v>51</v>
      </c>
      <c r="F8" s="38"/>
      <c r="G8" s="38"/>
      <c r="H8" s="89">
        <v>369</v>
      </c>
      <c r="I8" s="49">
        <v>0</v>
      </c>
      <c r="J8" s="49"/>
      <c r="K8" s="60"/>
      <c r="L8" s="49"/>
      <c r="N8" s="13" t="s">
        <v>22</v>
      </c>
      <c r="O8" s="297"/>
      <c r="P8" s="22"/>
      <c r="Q8" s="22"/>
      <c r="R8" s="22"/>
      <c r="S8" s="22"/>
      <c r="T8" s="22">
        <v>120</v>
      </c>
      <c r="U8" s="22">
        <v>120</v>
      </c>
      <c r="V8" s="22">
        <v>120</v>
      </c>
      <c r="W8" s="22">
        <v>120</v>
      </c>
      <c r="X8" s="22">
        <v>120</v>
      </c>
      <c r="Y8" s="22">
        <v>120</v>
      </c>
      <c r="Z8" s="22">
        <v>120</v>
      </c>
      <c r="AA8" s="22">
        <v>120</v>
      </c>
      <c r="AB8" s="34">
        <f t="shared" si="0"/>
        <v>960</v>
      </c>
      <c r="AC8" s="49"/>
    </row>
    <row r="9" spans="2:29" x14ac:dyDescent="0.25">
      <c r="B9" s="5" t="s">
        <v>5</v>
      </c>
      <c r="C9" s="6">
        <v>185</v>
      </c>
      <c r="E9" s="52" t="s">
        <v>61</v>
      </c>
      <c r="F9" s="38"/>
      <c r="G9" s="38"/>
      <c r="H9" s="89"/>
      <c r="I9" s="48"/>
      <c r="J9" s="48" t="s">
        <v>179</v>
      </c>
      <c r="K9" s="59"/>
      <c r="L9" s="48"/>
      <c r="N9" s="13" t="s">
        <v>183</v>
      </c>
      <c r="O9" s="297"/>
      <c r="P9" s="22"/>
      <c r="Q9" s="22"/>
      <c r="R9" s="22"/>
      <c r="S9" s="22">
        <v>200</v>
      </c>
      <c r="T9" s="22">
        <v>200</v>
      </c>
      <c r="U9" s="22">
        <v>200</v>
      </c>
      <c r="V9" s="22">
        <v>200</v>
      </c>
      <c r="W9" s="22">
        <v>200</v>
      </c>
      <c r="X9" s="22">
        <v>200</v>
      </c>
      <c r="Y9" s="22">
        <v>200</v>
      </c>
      <c r="Z9" s="22">
        <v>200</v>
      </c>
      <c r="AA9" s="22">
        <v>200</v>
      </c>
      <c r="AB9" s="34">
        <f t="shared" si="0"/>
        <v>1800</v>
      </c>
    </row>
    <row r="10" spans="2:29" x14ac:dyDescent="0.25">
      <c r="B10" s="5" t="s">
        <v>6</v>
      </c>
      <c r="C10" s="6"/>
      <c r="E10" s="8" t="s">
        <v>80</v>
      </c>
      <c r="F10" s="38">
        <v>200</v>
      </c>
      <c r="G10" s="38"/>
      <c r="H10" s="89">
        <v>300</v>
      </c>
      <c r="I10" s="48"/>
      <c r="J10" s="48" t="s">
        <v>182</v>
      </c>
      <c r="K10" s="59"/>
      <c r="L10" s="48"/>
      <c r="N10" s="13" t="s">
        <v>6</v>
      </c>
      <c r="O10" s="297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34">
        <f t="shared" si="0"/>
        <v>0</v>
      </c>
    </row>
    <row r="11" spans="2:29" x14ac:dyDescent="0.25">
      <c r="B11" s="5" t="s">
        <v>7</v>
      </c>
      <c r="C11" s="6">
        <v>130</v>
      </c>
      <c r="E11" s="8" t="s">
        <v>62</v>
      </c>
      <c r="F11" s="38">
        <v>250</v>
      </c>
      <c r="G11" s="38"/>
      <c r="H11" s="89"/>
      <c r="I11" s="48"/>
      <c r="J11" s="48"/>
      <c r="K11" s="59"/>
      <c r="L11" s="48"/>
      <c r="N11" s="13" t="s">
        <v>7</v>
      </c>
      <c r="O11" s="297"/>
      <c r="P11" s="22"/>
      <c r="Q11" s="22"/>
      <c r="R11" s="22"/>
      <c r="S11" s="22"/>
      <c r="T11" s="22">
        <v>140</v>
      </c>
      <c r="U11" s="22">
        <v>140</v>
      </c>
      <c r="V11" s="22">
        <v>140</v>
      </c>
      <c r="W11" s="22">
        <v>140</v>
      </c>
      <c r="X11" s="22">
        <v>140</v>
      </c>
      <c r="Y11" s="22">
        <v>140</v>
      </c>
      <c r="Z11" s="22">
        <v>140</v>
      </c>
      <c r="AA11" s="22">
        <v>140</v>
      </c>
      <c r="AB11" s="34">
        <f t="shared" si="0"/>
        <v>1120</v>
      </c>
    </row>
    <row r="12" spans="2:29" x14ac:dyDescent="0.25">
      <c r="B12" s="5" t="s">
        <v>9</v>
      </c>
      <c r="C12" s="6"/>
      <c r="E12" s="261" t="s">
        <v>76</v>
      </c>
      <c r="F12" s="262"/>
      <c r="G12" s="262"/>
      <c r="H12" s="262"/>
      <c r="I12" s="48"/>
      <c r="J12" s="48"/>
      <c r="K12" s="59"/>
      <c r="L12" s="48"/>
      <c r="N12" s="13" t="s">
        <v>9</v>
      </c>
      <c r="O12" s="297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34">
        <f t="shared" si="0"/>
        <v>0</v>
      </c>
    </row>
    <row r="13" spans="2:29" x14ac:dyDescent="0.25">
      <c r="B13" s="5" t="s">
        <v>10</v>
      </c>
      <c r="C13" s="6">
        <v>400</v>
      </c>
      <c r="E13" s="52" t="s">
        <v>77</v>
      </c>
      <c r="F13" s="38"/>
      <c r="G13" s="38"/>
      <c r="H13" s="89"/>
      <c r="I13" s="48"/>
      <c r="J13" s="48"/>
      <c r="K13" s="59"/>
      <c r="L13" s="48"/>
      <c r="N13" s="13" t="s">
        <v>10</v>
      </c>
      <c r="O13" s="297"/>
      <c r="P13" s="307"/>
      <c r="Q13" s="307"/>
      <c r="R13" s="309"/>
      <c r="S13" s="24"/>
      <c r="T13" s="24"/>
      <c r="U13" s="24"/>
      <c r="V13" s="24"/>
      <c r="W13" s="24"/>
      <c r="X13" s="24"/>
      <c r="Y13" s="24"/>
      <c r="Z13" s="24"/>
      <c r="AA13" s="24"/>
      <c r="AB13" s="34">
        <f t="shared" si="0"/>
        <v>0</v>
      </c>
    </row>
    <row r="14" spans="2:29" x14ac:dyDescent="0.25">
      <c r="B14" s="5" t="s">
        <v>12</v>
      </c>
      <c r="C14" s="6">
        <v>205</v>
      </c>
      <c r="E14" s="8" t="s">
        <v>81</v>
      </c>
      <c r="F14" s="38"/>
      <c r="G14" s="38"/>
      <c r="H14" s="89">
        <v>150</v>
      </c>
      <c r="I14" s="48"/>
      <c r="J14" s="48"/>
      <c r="K14" s="59"/>
      <c r="L14" s="48"/>
      <c r="N14" s="13" t="s">
        <v>12</v>
      </c>
      <c r="O14" s="297"/>
      <c r="P14" s="24"/>
      <c r="Q14" s="22"/>
      <c r="R14" s="22"/>
      <c r="S14" s="22">
        <v>210</v>
      </c>
      <c r="T14" s="22">
        <v>210</v>
      </c>
      <c r="U14" s="22">
        <v>210</v>
      </c>
      <c r="V14" s="22">
        <v>210</v>
      </c>
      <c r="W14" s="22">
        <v>210</v>
      </c>
      <c r="X14" s="22">
        <v>210</v>
      </c>
      <c r="Y14" s="22">
        <v>210</v>
      </c>
      <c r="Z14" s="22">
        <v>210</v>
      </c>
      <c r="AA14" s="22">
        <v>210</v>
      </c>
      <c r="AB14" s="34">
        <f t="shared" si="0"/>
        <v>1890</v>
      </c>
    </row>
    <row r="15" spans="2:29" x14ac:dyDescent="0.25">
      <c r="B15" s="5" t="s">
        <v>19</v>
      </c>
      <c r="C15" s="6">
        <v>500</v>
      </c>
      <c r="E15" s="52" t="s">
        <v>126</v>
      </c>
      <c r="F15" s="38"/>
      <c r="G15" s="38"/>
      <c r="H15" s="89"/>
      <c r="I15" s="48"/>
      <c r="J15" s="48"/>
      <c r="K15" s="59"/>
      <c r="L15" s="48"/>
      <c r="N15" s="13" t="s">
        <v>181</v>
      </c>
      <c r="O15" s="297"/>
      <c r="P15" s="22"/>
      <c r="Q15" s="22"/>
      <c r="R15" s="22"/>
      <c r="S15" s="22"/>
      <c r="T15" s="22">
        <v>40</v>
      </c>
      <c r="U15" s="22">
        <v>40</v>
      </c>
      <c r="V15" s="22">
        <v>40</v>
      </c>
      <c r="W15" s="22">
        <v>40</v>
      </c>
      <c r="X15" s="22">
        <v>40</v>
      </c>
      <c r="Y15" s="22">
        <v>40</v>
      </c>
      <c r="Z15" s="22">
        <v>40</v>
      </c>
      <c r="AA15" s="22">
        <v>40</v>
      </c>
      <c r="AB15" s="34">
        <f t="shared" si="0"/>
        <v>320</v>
      </c>
    </row>
    <row r="16" spans="2:29" x14ac:dyDescent="0.25">
      <c r="B16" s="5" t="s">
        <v>20</v>
      </c>
      <c r="C16" s="6">
        <v>100</v>
      </c>
      <c r="E16" s="8" t="s">
        <v>173</v>
      </c>
      <c r="F16" s="38"/>
      <c r="G16" s="38"/>
      <c r="H16" s="89">
        <v>1300</v>
      </c>
      <c r="I16" s="48"/>
      <c r="J16" s="48" t="s">
        <v>174</v>
      </c>
      <c r="K16" s="59"/>
      <c r="L16" s="48"/>
      <c r="N16" s="13" t="s">
        <v>20</v>
      </c>
      <c r="O16" s="297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34">
        <f t="shared" si="0"/>
        <v>0</v>
      </c>
    </row>
    <row r="17" spans="2:29" ht="15.75" thickBot="1" x14ac:dyDescent="0.3">
      <c r="B17" s="5" t="s">
        <v>21</v>
      </c>
      <c r="C17" s="6">
        <v>400</v>
      </c>
      <c r="E17" s="8" t="s">
        <v>178</v>
      </c>
      <c r="F17" s="38"/>
      <c r="G17" s="38"/>
      <c r="H17" s="89">
        <v>2920</v>
      </c>
      <c r="I17" s="48"/>
      <c r="J17" s="48"/>
      <c r="K17" s="59"/>
      <c r="L17" s="48"/>
      <c r="N17" s="35" t="s">
        <v>21</v>
      </c>
      <c r="O17" s="29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4">
        <f t="shared" si="0"/>
        <v>0</v>
      </c>
    </row>
    <row r="18" spans="2:29" x14ac:dyDescent="0.25">
      <c r="B18" s="5"/>
      <c r="C18" s="6"/>
      <c r="E18" s="8" t="s">
        <v>192</v>
      </c>
      <c r="F18" s="38"/>
      <c r="G18" s="38"/>
      <c r="H18" s="89">
        <v>300</v>
      </c>
      <c r="I18" s="48"/>
      <c r="J18" s="48"/>
      <c r="K18" s="59"/>
      <c r="L18" s="48"/>
      <c r="N18" s="176" t="s">
        <v>39</v>
      </c>
      <c r="O18" s="288"/>
      <c r="P18" s="172">
        <f t="shared" ref="P18:AB18" si="1">SUM(P3:P17)</f>
        <v>0</v>
      </c>
      <c r="Q18" s="172">
        <f t="shared" si="1"/>
        <v>0</v>
      </c>
      <c r="R18" s="172">
        <f t="shared" si="1"/>
        <v>0</v>
      </c>
      <c r="S18" s="172">
        <f t="shared" si="1"/>
        <v>800</v>
      </c>
      <c r="T18" s="172">
        <f t="shared" si="1"/>
        <v>3500</v>
      </c>
      <c r="U18" s="172">
        <f t="shared" si="1"/>
        <v>3500</v>
      </c>
      <c r="V18" s="172">
        <f t="shared" si="1"/>
        <v>3500</v>
      </c>
      <c r="W18" s="172">
        <f t="shared" si="1"/>
        <v>3500</v>
      </c>
      <c r="X18" s="172">
        <f t="shared" si="1"/>
        <v>3500</v>
      </c>
      <c r="Y18" s="172">
        <f t="shared" si="1"/>
        <v>3500</v>
      </c>
      <c r="Z18" s="172">
        <f t="shared" si="1"/>
        <v>3500</v>
      </c>
      <c r="AA18" s="173">
        <f t="shared" si="1"/>
        <v>3500</v>
      </c>
      <c r="AB18" s="174">
        <f t="shared" si="1"/>
        <v>28800</v>
      </c>
    </row>
    <row r="19" spans="2:29" x14ac:dyDescent="0.25">
      <c r="B19" s="5"/>
      <c r="C19" s="6"/>
      <c r="E19" s="8" t="s">
        <v>200</v>
      </c>
      <c r="F19" s="38"/>
      <c r="G19" s="38"/>
      <c r="H19" s="89">
        <v>900</v>
      </c>
      <c r="I19" s="48"/>
      <c r="J19" s="48"/>
      <c r="K19" s="59"/>
      <c r="L19" s="48"/>
      <c r="N19" s="177" t="s">
        <v>124</v>
      </c>
      <c r="O19" s="289"/>
      <c r="P19" s="175"/>
      <c r="Q19" s="175"/>
      <c r="R19" s="175"/>
      <c r="S19" s="175"/>
      <c r="T19" s="175"/>
      <c r="U19" s="175"/>
      <c r="V19" s="299" t="s">
        <v>75</v>
      </c>
      <c r="W19" s="300">
        <v>1323</v>
      </c>
      <c r="X19" s="300">
        <v>1766</v>
      </c>
      <c r="Y19" s="299"/>
      <c r="Z19" s="299">
        <v>1629</v>
      </c>
      <c r="AA19" s="299"/>
      <c r="AB19" s="301"/>
    </row>
    <row r="20" spans="2:29" ht="15.75" thickBot="1" x14ac:dyDescent="0.3">
      <c r="B20" s="5"/>
      <c r="C20" s="6"/>
      <c r="E20" s="8"/>
      <c r="F20" s="38"/>
      <c r="G20" s="38"/>
      <c r="H20" s="89"/>
      <c r="I20" s="48"/>
      <c r="J20" s="48"/>
      <c r="K20" s="59"/>
      <c r="L20" s="48"/>
      <c r="N20" s="177" t="s">
        <v>122</v>
      </c>
      <c r="O20" s="289"/>
      <c r="P20" s="175"/>
      <c r="Q20" s="175"/>
      <c r="R20" s="175"/>
      <c r="S20" s="175"/>
      <c r="T20" s="175"/>
      <c r="U20" s="175"/>
      <c r="V20" s="299" t="s">
        <v>74</v>
      </c>
      <c r="W20" s="300">
        <v>450</v>
      </c>
      <c r="X20" s="300">
        <v>46</v>
      </c>
      <c r="Y20" s="299"/>
      <c r="Z20" s="299"/>
      <c r="AA20" s="299"/>
      <c r="AB20" s="301"/>
    </row>
    <row r="21" spans="2:29" x14ac:dyDescent="0.25">
      <c r="B21" s="5"/>
      <c r="C21" s="6"/>
      <c r="E21" s="8"/>
      <c r="F21" s="38"/>
      <c r="G21" s="41" t="s">
        <v>45</v>
      </c>
      <c r="H21" s="41" t="s">
        <v>47</v>
      </c>
      <c r="I21" s="48"/>
      <c r="J21" s="48"/>
      <c r="K21" s="65">
        <f>SUM(K5:K20)</f>
        <v>0</v>
      </c>
      <c r="L21" s="66" t="s">
        <v>66</v>
      </c>
      <c r="N21" s="177" t="s">
        <v>123</v>
      </c>
      <c r="O21" s="289"/>
      <c r="P21" s="175"/>
      <c r="Q21" s="175"/>
      <c r="R21" s="175"/>
      <c r="S21" s="175"/>
      <c r="T21" s="175"/>
      <c r="U21" s="175"/>
      <c r="V21" s="299"/>
      <c r="W21" s="300">
        <f>SUM(W19-W20)</f>
        <v>873</v>
      </c>
      <c r="X21" s="300">
        <v>500</v>
      </c>
      <c r="Y21" s="299">
        <v>500</v>
      </c>
      <c r="Z21" s="299">
        <v>500</v>
      </c>
      <c r="AA21" s="299"/>
      <c r="AB21" s="301"/>
    </row>
    <row r="22" spans="2:29" ht="15.75" thickBot="1" x14ac:dyDescent="0.3">
      <c r="B22" s="31" t="s">
        <v>37</v>
      </c>
      <c r="C22" s="32">
        <f>SUM(C3:C21)</f>
        <v>4410</v>
      </c>
      <c r="E22" s="10" t="s">
        <v>11</v>
      </c>
      <c r="F22" s="39">
        <f>SUM(F3:F21)</f>
        <v>700</v>
      </c>
      <c r="G22" s="40">
        <f>SUM(G3:G21)</f>
        <v>0</v>
      </c>
      <c r="H22" s="40">
        <f>SUM(H3:H20)</f>
        <v>6929</v>
      </c>
      <c r="I22" s="39">
        <f>SUM(I3:I21)</f>
        <v>800</v>
      </c>
      <c r="J22" s="57"/>
      <c r="K22" s="63">
        <f>SUM(K3-K21)</f>
        <v>1400</v>
      </c>
      <c r="L22" s="64" t="s">
        <v>65</v>
      </c>
      <c r="N22" s="180" t="s">
        <v>11</v>
      </c>
      <c r="O22" s="290"/>
      <c r="P22" s="181"/>
      <c r="Q22" s="181"/>
      <c r="R22" s="181"/>
      <c r="S22" s="181"/>
      <c r="T22" s="181"/>
      <c r="U22" s="181"/>
      <c r="V22" s="302"/>
      <c r="W22" s="303"/>
      <c r="X22" s="303">
        <f>(X19+X20-X21)</f>
        <v>1312</v>
      </c>
      <c r="Y22" s="302">
        <f>(Y19+Y20-Y21)</f>
        <v>-500</v>
      </c>
      <c r="Z22" s="302">
        <f>(Z19+Z20-Z21)</f>
        <v>1129</v>
      </c>
      <c r="AA22" s="302">
        <f>(AA19+AA20-AA21)</f>
        <v>0</v>
      </c>
      <c r="AB22" s="304"/>
    </row>
    <row r="23" spans="2:29" ht="15.75" thickBot="1" x14ac:dyDescent="0.3">
      <c r="X23" s="305" t="s">
        <v>128</v>
      </c>
      <c r="Y23" s="305">
        <v>167.58</v>
      </c>
      <c r="Z23" s="305" t="s">
        <v>130</v>
      </c>
      <c r="AA23" s="305"/>
      <c r="AB23" s="305"/>
    </row>
    <row r="24" spans="2:29" ht="15.75" x14ac:dyDescent="0.3">
      <c r="B24" s="25" t="s">
        <v>50</v>
      </c>
      <c r="C24" s="26"/>
      <c r="D24" s="27"/>
      <c r="N24" s="20" t="s">
        <v>55</v>
      </c>
      <c r="O24" s="291"/>
      <c r="P24" s="324"/>
      <c r="Q24" s="324"/>
      <c r="R24" s="195" t="s">
        <v>136</v>
      </c>
      <c r="S24" s="196"/>
      <c r="T24" s="209" t="s">
        <v>138</v>
      </c>
      <c r="U24" s="209" t="s">
        <v>140</v>
      </c>
      <c r="V24" s="213" t="s">
        <v>141</v>
      </c>
      <c r="W24" s="67"/>
      <c r="X24" s="306" t="s">
        <v>129</v>
      </c>
      <c r="Y24" s="306">
        <v>161</v>
      </c>
      <c r="Z24" s="306" t="s">
        <v>131</v>
      </c>
      <c r="AA24" s="306">
        <v>1.48</v>
      </c>
      <c r="AB24" s="306"/>
      <c r="AC24" s="67"/>
    </row>
    <row r="25" spans="2:29" ht="15.75" thickBot="1" x14ac:dyDescent="0.3">
      <c r="B25" s="28"/>
      <c r="C25" s="29">
        <f>SUM(I22-C22)</f>
        <v>-3610</v>
      </c>
      <c r="D25" s="30"/>
      <c r="G25" s="42" t="s">
        <v>46</v>
      </c>
      <c r="H25" s="42"/>
      <c r="N25" s="199"/>
      <c r="O25" s="292"/>
      <c r="P25" s="325"/>
      <c r="Q25" s="325"/>
      <c r="R25" s="205" t="s">
        <v>139</v>
      </c>
      <c r="S25" s="197"/>
      <c r="T25" s="210">
        <v>2</v>
      </c>
      <c r="U25" s="202">
        <v>167.58</v>
      </c>
      <c r="V25" s="206">
        <v>502.74</v>
      </c>
      <c r="X25" s="305"/>
      <c r="Y25" s="305"/>
      <c r="Z25" s="305" t="s">
        <v>132</v>
      </c>
      <c r="AA25" s="305"/>
      <c r="AB25" s="305">
        <v>39.909999999999997</v>
      </c>
    </row>
    <row r="26" spans="2:29" ht="15.75" thickBot="1" x14ac:dyDescent="0.3">
      <c r="G26" s="326" t="s">
        <v>54</v>
      </c>
      <c r="H26" s="326"/>
      <c r="I26" s="326"/>
      <c r="J26" s="326"/>
      <c r="K26" s="53"/>
      <c r="L26" s="53"/>
      <c r="M26" s="37" t="s">
        <v>41</v>
      </c>
      <c r="N26" s="200"/>
      <c r="O26" s="293"/>
      <c r="P26" s="322"/>
      <c r="Q26" s="322"/>
      <c r="R26" s="192" t="s">
        <v>137</v>
      </c>
      <c r="S26" s="193"/>
      <c r="T26" s="211">
        <v>3</v>
      </c>
      <c r="U26" s="203">
        <v>161.68</v>
      </c>
      <c r="V26" s="194">
        <v>245.72</v>
      </c>
      <c r="X26" s="305"/>
      <c r="Y26" s="305"/>
      <c r="Z26" s="305" t="s">
        <v>133</v>
      </c>
      <c r="AA26" s="305"/>
      <c r="AB26" s="305">
        <v>19</v>
      </c>
    </row>
    <row r="27" spans="2:29" ht="15.75" x14ac:dyDescent="0.3">
      <c r="B27" s="14" t="s">
        <v>36</v>
      </c>
      <c r="C27" s="15"/>
      <c r="D27" s="16"/>
      <c r="N27" s="200" t="s">
        <v>158</v>
      </c>
      <c r="O27" s="293"/>
      <c r="P27" s="322">
        <v>25</v>
      </c>
      <c r="Q27" s="322"/>
      <c r="R27" s="192"/>
      <c r="S27" s="193"/>
      <c r="T27" s="211"/>
      <c r="U27" s="203"/>
      <c r="V27" s="194"/>
      <c r="X27" s="305"/>
      <c r="Y27" s="305"/>
      <c r="Z27" s="305" t="s">
        <v>134</v>
      </c>
      <c r="AA27" s="305"/>
      <c r="AB27" s="305">
        <v>7</v>
      </c>
    </row>
    <row r="28" spans="2:29" ht="15.75" thickBot="1" x14ac:dyDescent="0.3">
      <c r="B28" s="17" t="s">
        <v>40</v>
      </c>
      <c r="C28" s="18">
        <f>SUM(I22-P37-Y18)</f>
        <v>-2725</v>
      </c>
      <c r="D28" s="19"/>
      <c r="N28" s="200"/>
      <c r="O28" s="293"/>
      <c r="P28" s="322"/>
      <c r="Q28" s="322"/>
      <c r="R28" s="192" t="s">
        <v>171</v>
      </c>
      <c r="S28" s="193"/>
      <c r="T28" s="211"/>
      <c r="U28" s="203"/>
      <c r="V28" s="194">
        <v>30</v>
      </c>
      <c r="X28" s="298"/>
      <c r="Y28" s="298"/>
      <c r="Z28" s="298"/>
      <c r="AA28" s="298"/>
      <c r="AB28" s="298"/>
    </row>
    <row r="29" spans="2:29" x14ac:dyDescent="0.25">
      <c r="C29" s="46" t="s">
        <v>53</v>
      </c>
      <c r="D29" s="45" t="s">
        <v>52</v>
      </c>
      <c r="N29" s="200"/>
      <c r="O29" s="293"/>
      <c r="P29" s="322"/>
      <c r="Q29" s="322"/>
      <c r="R29" s="192" t="s">
        <v>172</v>
      </c>
      <c r="S29" s="193"/>
      <c r="T29" s="211"/>
      <c r="U29" s="203"/>
      <c r="V29" s="194">
        <v>9</v>
      </c>
    </row>
    <row r="30" spans="2:29" x14ac:dyDescent="0.25">
      <c r="G30" s="47" t="s">
        <v>57</v>
      </c>
      <c r="N30" s="200"/>
      <c r="O30" s="293"/>
      <c r="P30" s="322"/>
      <c r="Q30" s="322"/>
      <c r="R30" s="192" t="s">
        <v>223</v>
      </c>
      <c r="S30" s="193"/>
      <c r="T30" s="211">
        <v>3</v>
      </c>
      <c r="U30" s="203"/>
      <c r="V30" s="194">
        <v>375</v>
      </c>
    </row>
    <row r="31" spans="2:29" x14ac:dyDescent="0.25">
      <c r="E31" s="43"/>
      <c r="F31" s="44"/>
      <c r="G31" s="44" t="s">
        <v>59</v>
      </c>
      <c r="N31" s="200"/>
      <c r="O31" s="293"/>
      <c r="P31" s="322"/>
      <c r="Q31" s="322"/>
      <c r="R31" s="192" t="s">
        <v>176</v>
      </c>
      <c r="S31" s="193"/>
      <c r="T31" s="211"/>
      <c r="U31" s="203"/>
      <c r="V31" s="194">
        <v>1680</v>
      </c>
    </row>
    <row r="32" spans="2:29" x14ac:dyDescent="0.25">
      <c r="E32" s="43"/>
      <c r="F32" s="44"/>
      <c r="G32" s="44" t="s">
        <v>56</v>
      </c>
      <c r="N32" s="200"/>
      <c r="O32" s="293"/>
      <c r="P32" s="322"/>
      <c r="Q32" s="322"/>
      <c r="R32" s="192" t="s">
        <v>203</v>
      </c>
      <c r="S32" s="193"/>
      <c r="T32" s="211">
        <v>2</v>
      </c>
      <c r="U32" s="203">
        <v>117</v>
      </c>
      <c r="V32" s="194">
        <f>(U32*T32)</f>
        <v>234</v>
      </c>
    </row>
    <row r="33" spans="5:25" x14ac:dyDescent="0.25">
      <c r="E33" s="43"/>
      <c r="F33" s="44"/>
      <c r="G33" s="44" t="s">
        <v>135</v>
      </c>
      <c r="N33" s="200"/>
      <c r="O33" s="293"/>
      <c r="P33" s="322"/>
      <c r="Q33" s="322"/>
      <c r="R33" s="192" t="s">
        <v>204</v>
      </c>
      <c r="S33" s="193"/>
      <c r="T33" s="211"/>
      <c r="U33" s="203"/>
      <c r="V33" s="194">
        <v>62</v>
      </c>
      <c r="W33" s="265" t="s">
        <v>197</v>
      </c>
      <c r="X33" s="265" t="s">
        <v>199</v>
      </c>
      <c r="Y33" s="265" t="s">
        <v>198</v>
      </c>
    </row>
    <row r="34" spans="5:25" x14ac:dyDescent="0.25">
      <c r="E34" s="43"/>
      <c r="F34" s="44"/>
      <c r="G34" s="44"/>
      <c r="N34" s="200"/>
      <c r="O34" s="293"/>
      <c r="P34" s="322"/>
      <c r="Q34" s="322"/>
      <c r="R34" s="192" t="s">
        <v>225</v>
      </c>
      <c r="S34" s="193"/>
      <c r="T34" s="211"/>
      <c r="U34" s="203"/>
      <c r="V34" s="194">
        <v>270</v>
      </c>
      <c r="W34" s="263">
        <v>40905</v>
      </c>
      <c r="X34" s="264"/>
      <c r="Y34" s="264">
        <v>700</v>
      </c>
    </row>
    <row r="35" spans="5:25" x14ac:dyDescent="0.25">
      <c r="E35" s="43"/>
      <c r="F35" s="44"/>
      <c r="G35" s="44"/>
      <c r="N35" s="200"/>
      <c r="O35" s="293"/>
      <c r="P35" s="322"/>
      <c r="Q35" s="322"/>
      <c r="R35" s="192" t="s">
        <v>226</v>
      </c>
      <c r="S35" s="193"/>
      <c r="T35" s="211"/>
      <c r="U35" s="203"/>
      <c r="V35" s="194">
        <v>42</v>
      </c>
    </row>
    <row r="36" spans="5:25" x14ac:dyDescent="0.25">
      <c r="N36" s="201"/>
      <c r="O36" s="294"/>
      <c r="P36" s="327"/>
      <c r="Q36" s="327"/>
      <c r="R36" s="207" t="s">
        <v>142</v>
      </c>
      <c r="S36" s="198"/>
      <c r="T36" s="212"/>
      <c r="U36" s="204"/>
      <c r="V36" s="208">
        <f>(V53)</f>
        <v>121.39999999999999</v>
      </c>
    </row>
    <row r="37" spans="5:25" ht="18.75" thickBot="1" x14ac:dyDescent="0.45">
      <c r="I37" s="51"/>
      <c r="N37" s="21" t="s">
        <v>11</v>
      </c>
      <c r="O37" s="295"/>
      <c r="P37" s="328">
        <f>SUM(P24:Q36)</f>
        <v>25</v>
      </c>
      <c r="Q37" s="328"/>
      <c r="R37" s="238" t="s">
        <v>11</v>
      </c>
      <c r="S37" s="239"/>
      <c r="T37" s="240"/>
      <c r="U37" s="241"/>
      <c r="V37" s="242">
        <f>SUM(V25:V36,V54,V55)</f>
        <v>2650.8600000000006</v>
      </c>
    </row>
    <row r="38" spans="5:25" x14ac:dyDescent="0.25">
      <c r="R38" s="219" t="s">
        <v>143</v>
      </c>
      <c r="S38" s="220"/>
      <c r="T38" s="220"/>
      <c r="U38" s="220"/>
      <c r="V38" s="221"/>
    </row>
    <row r="39" spans="5:25" x14ac:dyDescent="0.25">
      <c r="R39" s="318" t="s">
        <v>144</v>
      </c>
      <c r="S39" s="319"/>
      <c r="T39" s="319"/>
      <c r="U39" s="319"/>
      <c r="V39" s="217">
        <v>11.81</v>
      </c>
      <c r="X39" s="54"/>
    </row>
    <row r="40" spans="5:25" x14ac:dyDescent="0.25">
      <c r="R40" s="320" t="s">
        <v>145</v>
      </c>
      <c r="S40" s="321"/>
      <c r="T40" s="321"/>
      <c r="U40" s="321"/>
      <c r="V40" s="218">
        <v>1.48</v>
      </c>
    </row>
    <row r="41" spans="5:25" x14ac:dyDescent="0.25">
      <c r="R41" s="312" t="s">
        <v>146</v>
      </c>
      <c r="S41" s="313"/>
      <c r="T41" s="313"/>
      <c r="U41" s="313"/>
      <c r="V41" s="218">
        <v>39.9</v>
      </c>
    </row>
    <row r="42" spans="5:25" x14ac:dyDescent="0.25">
      <c r="R42" s="312" t="s">
        <v>147</v>
      </c>
      <c r="S42" s="313"/>
      <c r="T42" s="313"/>
      <c r="U42" s="313"/>
      <c r="V42" s="218">
        <v>1.48</v>
      </c>
    </row>
    <row r="43" spans="5:25" x14ac:dyDescent="0.25">
      <c r="R43" s="312" t="s">
        <v>148</v>
      </c>
      <c r="S43" s="313"/>
      <c r="T43" s="313"/>
      <c r="U43" s="313"/>
      <c r="V43" s="218">
        <v>19</v>
      </c>
    </row>
    <row r="44" spans="5:25" x14ac:dyDescent="0.25">
      <c r="R44" s="312" t="s">
        <v>149</v>
      </c>
      <c r="S44" s="313"/>
      <c r="T44" s="313"/>
      <c r="U44" s="313"/>
      <c r="V44" s="218">
        <v>12.68</v>
      </c>
    </row>
    <row r="45" spans="5:25" x14ac:dyDescent="0.25">
      <c r="R45" s="312" t="s">
        <v>150</v>
      </c>
      <c r="S45" s="313"/>
      <c r="T45" s="313"/>
      <c r="U45" s="313"/>
      <c r="V45" s="218">
        <v>7.05</v>
      </c>
    </row>
    <row r="46" spans="5:25" x14ac:dyDescent="0.25">
      <c r="R46" s="312" t="s">
        <v>175</v>
      </c>
      <c r="S46" s="313"/>
      <c r="T46" s="313"/>
      <c r="U46" s="313"/>
      <c r="V46" s="218">
        <v>28</v>
      </c>
    </row>
    <row r="47" spans="5:25" x14ac:dyDescent="0.25">
      <c r="R47" s="312"/>
      <c r="S47" s="313"/>
      <c r="T47" s="313"/>
      <c r="U47" s="313"/>
      <c r="V47" s="218"/>
    </row>
    <row r="48" spans="5:25" x14ac:dyDescent="0.25">
      <c r="R48" s="312"/>
      <c r="S48" s="313"/>
      <c r="T48" s="313"/>
      <c r="U48" s="313"/>
      <c r="V48" s="218"/>
    </row>
    <row r="49" spans="7:22" x14ac:dyDescent="0.25">
      <c r="R49" s="312"/>
      <c r="S49" s="313"/>
      <c r="T49" s="313"/>
      <c r="U49" s="313"/>
      <c r="V49" s="218"/>
    </row>
    <row r="50" spans="7:22" x14ac:dyDescent="0.25">
      <c r="R50" s="312"/>
      <c r="S50" s="313"/>
      <c r="T50" s="313"/>
      <c r="U50" s="313"/>
      <c r="V50" s="218"/>
    </row>
    <row r="51" spans="7:22" x14ac:dyDescent="0.25">
      <c r="G51" s="8" t="s">
        <v>17</v>
      </c>
      <c r="H51" s="38">
        <v>2000</v>
      </c>
      <c r="I51" s="38"/>
      <c r="J51" s="38"/>
      <c r="K51" s="38"/>
      <c r="L51" s="38"/>
      <c r="M51" s="38">
        <v>2000</v>
      </c>
      <c r="R51" s="312"/>
      <c r="S51" s="313"/>
      <c r="T51" s="313"/>
      <c r="U51" s="313"/>
      <c r="V51" s="218"/>
    </row>
    <row r="52" spans="7:22" x14ac:dyDescent="0.25">
      <c r="G52" s="8" t="s">
        <v>18</v>
      </c>
      <c r="H52" s="38">
        <v>150</v>
      </c>
      <c r="I52" s="38"/>
      <c r="J52" s="38">
        <v>600</v>
      </c>
      <c r="K52" s="38"/>
      <c r="L52" s="38"/>
      <c r="M52" s="38">
        <v>150</v>
      </c>
      <c r="R52" s="314"/>
      <c r="S52" s="315"/>
      <c r="T52" s="315"/>
      <c r="U52" s="315"/>
      <c r="V52" s="222"/>
    </row>
    <row r="53" spans="7:22" x14ac:dyDescent="0.25">
      <c r="G53" s="8" t="s">
        <v>42</v>
      </c>
      <c r="H53" s="38"/>
      <c r="I53" s="38"/>
      <c r="J53" s="38">
        <v>1300</v>
      </c>
      <c r="K53" s="38"/>
      <c r="L53" s="38"/>
      <c r="M53" s="48"/>
      <c r="R53" s="214" t="s">
        <v>151</v>
      </c>
      <c r="S53" s="215"/>
      <c r="T53" s="215"/>
      <c r="U53" s="215"/>
      <c r="V53" s="216">
        <f>SUM(V39:V52)</f>
        <v>121.39999999999999</v>
      </c>
    </row>
    <row r="54" spans="7:22" x14ac:dyDescent="0.25">
      <c r="G54" s="8" t="s">
        <v>44</v>
      </c>
      <c r="H54" s="38"/>
      <c r="I54" s="38">
        <v>0</v>
      </c>
      <c r="J54" s="38"/>
      <c r="K54" s="38"/>
      <c r="L54" s="38"/>
      <c r="M54" s="48">
        <v>164</v>
      </c>
      <c r="R54" s="316" t="s">
        <v>152</v>
      </c>
      <c r="S54" s="317"/>
      <c r="T54" s="317"/>
      <c r="U54" s="317"/>
      <c r="V54" s="223">
        <v>1629</v>
      </c>
    </row>
    <row r="55" spans="7:22" x14ac:dyDescent="0.25">
      <c r="G55" s="8" t="s">
        <v>48</v>
      </c>
      <c r="H55" s="38"/>
      <c r="I55" s="38"/>
      <c r="J55" s="38">
        <v>200</v>
      </c>
      <c r="K55" s="38"/>
      <c r="L55" s="38"/>
      <c r="M55" s="48"/>
      <c r="R55" s="310" t="s">
        <v>153</v>
      </c>
      <c r="S55" s="311"/>
      <c r="T55" s="311"/>
      <c r="U55" s="311"/>
      <c r="V55" s="224">
        <v>-2550</v>
      </c>
    </row>
    <row r="56" spans="7:22" x14ac:dyDescent="0.25">
      <c r="G56" s="8" t="s">
        <v>51</v>
      </c>
      <c r="H56" s="38"/>
      <c r="I56" s="38"/>
      <c r="J56" s="38">
        <v>2800</v>
      </c>
      <c r="K56" s="38"/>
      <c r="L56" s="38"/>
      <c r="M56" s="49">
        <v>400</v>
      </c>
      <c r="R56" s="266" t="s">
        <v>205</v>
      </c>
      <c r="S56" s="266"/>
      <c r="T56" s="266"/>
      <c r="U56" s="266"/>
      <c r="V56" s="267">
        <v>1854</v>
      </c>
    </row>
  </sheetData>
  <mergeCells count="32">
    <mergeCell ref="P35:Q35"/>
    <mergeCell ref="P36:Q36"/>
    <mergeCell ref="P37:Q37"/>
    <mergeCell ref="P29:Q29"/>
    <mergeCell ref="P30:Q30"/>
    <mergeCell ref="P31:Q31"/>
    <mergeCell ref="P32:Q32"/>
    <mergeCell ref="P33:Q33"/>
    <mergeCell ref="P34:Q34"/>
    <mergeCell ref="P28:Q28"/>
    <mergeCell ref="B1:N1"/>
    <mergeCell ref="P24:Q24"/>
    <mergeCell ref="P25:Q25"/>
    <mergeCell ref="P26:Q26"/>
    <mergeCell ref="P27:Q27"/>
    <mergeCell ref="G26:J26"/>
    <mergeCell ref="R39:U39"/>
    <mergeCell ref="R40:U40"/>
    <mergeCell ref="R41:U41"/>
    <mergeCell ref="R42:U42"/>
    <mergeCell ref="R43:U43"/>
    <mergeCell ref="R44:U44"/>
    <mergeCell ref="R45:U45"/>
    <mergeCell ref="R46:U46"/>
    <mergeCell ref="R47:U47"/>
    <mergeCell ref="R48:U48"/>
    <mergeCell ref="R55:U55"/>
    <mergeCell ref="R49:U49"/>
    <mergeCell ref="R50:U50"/>
    <mergeCell ref="R51:U51"/>
    <mergeCell ref="R52:U52"/>
    <mergeCell ref="R54:U54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topLeftCell="A40" workbookViewId="0">
      <selection activeCell="G35" sqref="G35"/>
    </sheetView>
  </sheetViews>
  <sheetFormatPr baseColWidth="10" defaultRowHeight="15" x14ac:dyDescent="0.25"/>
  <sheetData>
    <row r="1" spans="1:24" ht="15.75" x14ac:dyDescent="0.25">
      <c r="A1" s="331" t="s">
        <v>69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2"/>
      <c r="U1" s="332"/>
      <c r="V1" s="332"/>
      <c r="W1" s="332"/>
      <c r="X1" s="333"/>
    </row>
    <row r="2" spans="1:24" x14ac:dyDescent="0.25">
      <c r="A2" s="329" t="s">
        <v>24</v>
      </c>
      <c r="B2" s="330"/>
      <c r="C2" s="329" t="s">
        <v>25</v>
      </c>
      <c r="D2" s="330"/>
      <c r="E2" s="329" t="s">
        <v>26</v>
      </c>
      <c r="F2" s="330"/>
      <c r="G2" s="329" t="s">
        <v>27</v>
      </c>
      <c r="H2" s="334"/>
      <c r="I2" s="329" t="s">
        <v>28</v>
      </c>
      <c r="J2" s="330"/>
      <c r="K2" s="329" t="s">
        <v>29</v>
      </c>
      <c r="L2" s="330"/>
      <c r="M2" s="329" t="s">
        <v>30</v>
      </c>
      <c r="N2" s="330"/>
      <c r="O2" s="329" t="s">
        <v>31</v>
      </c>
      <c r="P2" s="330"/>
      <c r="Q2" s="329" t="s">
        <v>32</v>
      </c>
      <c r="R2" s="330"/>
      <c r="S2" s="329" t="s">
        <v>33</v>
      </c>
      <c r="T2" s="330"/>
      <c r="U2" s="329" t="s">
        <v>34</v>
      </c>
      <c r="V2" s="330"/>
      <c r="W2" s="329" t="s">
        <v>35</v>
      </c>
      <c r="X2" s="330"/>
    </row>
    <row r="3" spans="1:24" x14ac:dyDescent="0.25">
      <c r="A3" s="274" t="s">
        <v>67</v>
      </c>
      <c r="B3" s="275" t="s">
        <v>68</v>
      </c>
      <c r="C3" s="274" t="s">
        <v>67</v>
      </c>
      <c r="D3" s="275" t="s">
        <v>68</v>
      </c>
      <c r="E3" s="274" t="s">
        <v>67</v>
      </c>
      <c r="F3" s="275" t="s">
        <v>68</v>
      </c>
      <c r="G3" s="274" t="s">
        <v>67</v>
      </c>
      <c r="H3" s="276" t="s">
        <v>68</v>
      </c>
      <c r="I3" s="274" t="s">
        <v>67</v>
      </c>
      <c r="J3" s="275" t="s">
        <v>68</v>
      </c>
      <c r="K3" s="274" t="s">
        <v>67</v>
      </c>
      <c r="L3" s="275" t="s">
        <v>68</v>
      </c>
      <c r="M3" s="274" t="s">
        <v>67</v>
      </c>
      <c r="N3" s="275" t="s">
        <v>68</v>
      </c>
      <c r="O3" s="274" t="s">
        <v>67</v>
      </c>
      <c r="P3" s="275" t="s">
        <v>68</v>
      </c>
      <c r="Q3" s="274" t="s">
        <v>67</v>
      </c>
      <c r="R3" s="275" t="s">
        <v>68</v>
      </c>
      <c r="S3" s="274" t="s">
        <v>67</v>
      </c>
      <c r="T3" s="275" t="s">
        <v>68</v>
      </c>
      <c r="U3" s="274" t="s">
        <v>67</v>
      </c>
      <c r="V3" s="275" t="s">
        <v>68</v>
      </c>
      <c r="W3" s="274" t="s">
        <v>67</v>
      </c>
      <c r="X3" s="275" t="s">
        <v>68</v>
      </c>
    </row>
    <row r="4" spans="1:24" x14ac:dyDescent="0.25">
      <c r="A4" s="277"/>
      <c r="B4" s="278"/>
      <c r="C4" s="277"/>
      <c r="D4" s="278"/>
      <c r="E4" s="277"/>
      <c r="F4" s="278"/>
      <c r="G4" s="277"/>
      <c r="H4" s="279"/>
      <c r="I4" s="277"/>
      <c r="J4" s="278"/>
      <c r="K4" s="277"/>
      <c r="L4" s="278"/>
      <c r="M4" s="277" t="s">
        <v>70</v>
      </c>
      <c r="N4" s="278">
        <v>650</v>
      </c>
      <c r="O4" s="277" t="s">
        <v>70</v>
      </c>
      <c r="P4" s="278">
        <v>850</v>
      </c>
      <c r="Q4" s="277" t="s">
        <v>76</v>
      </c>
      <c r="R4" s="278">
        <v>400</v>
      </c>
      <c r="S4" s="277" t="s">
        <v>80</v>
      </c>
      <c r="T4" s="278">
        <v>1200</v>
      </c>
      <c r="U4" s="277" t="s">
        <v>177</v>
      </c>
      <c r="V4" s="278">
        <v>1500</v>
      </c>
      <c r="W4" s="277" t="s">
        <v>71</v>
      </c>
      <c r="X4" s="278">
        <v>250</v>
      </c>
    </row>
    <row r="5" spans="1:24" x14ac:dyDescent="0.25">
      <c r="A5" s="277"/>
      <c r="B5" s="278"/>
      <c r="C5" s="277"/>
      <c r="D5" s="278"/>
      <c r="E5" s="277"/>
      <c r="F5" s="278"/>
      <c r="G5" s="277"/>
      <c r="H5" s="279"/>
      <c r="I5" s="277"/>
      <c r="J5" s="278"/>
      <c r="K5" s="277"/>
      <c r="L5" s="278"/>
      <c r="M5" s="277" t="s">
        <v>71</v>
      </c>
      <c r="N5" s="278">
        <v>250</v>
      </c>
      <c r="O5" s="277" t="s">
        <v>71</v>
      </c>
      <c r="P5" s="278">
        <v>300</v>
      </c>
      <c r="Q5" s="277" t="s">
        <v>70</v>
      </c>
      <c r="R5" s="278">
        <v>600</v>
      </c>
      <c r="S5" s="277" t="s">
        <v>70</v>
      </c>
      <c r="T5" s="278">
        <v>1648</v>
      </c>
      <c r="U5" s="277" t="s">
        <v>191</v>
      </c>
      <c r="V5" s="278">
        <v>800</v>
      </c>
      <c r="W5" s="277" t="s">
        <v>201</v>
      </c>
      <c r="X5" s="278">
        <v>500</v>
      </c>
    </row>
    <row r="6" spans="1:24" x14ac:dyDescent="0.25">
      <c r="A6" s="277"/>
      <c r="B6" s="278"/>
      <c r="C6" s="277"/>
      <c r="D6" s="278"/>
      <c r="E6" s="277"/>
      <c r="F6" s="278"/>
      <c r="G6" s="277"/>
      <c r="H6" s="279"/>
      <c r="I6" s="277"/>
      <c r="J6" s="278"/>
      <c r="K6" s="277"/>
      <c r="L6" s="278"/>
      <c r="M6" s="277" t="s">
        <v>72</v>
      </c>
      <c r="N6" s="278">
        <v>800</v>
      </c>
      <c r="O6" s="277" t="s">
        <v>72</v>
      </c>
      <c r="P6" s="278">
        <v>500</v>
      </c>
      <c r="Q6" s="277" t="s">
        <v>71</v>
      </c>
      <c r="R6" s="278">
        <v>250</v>
      </c>
      <c r="S6" s="277" t="s">
        <v>71</v>
      </c>
      <c r="T6" s="278">
        <v>500</v>
      </c>
      <c r="U6" s="277" t="s">
        <v>72</v>
      </c>
      <c r="V6" s="278">
        <v>550</v>
      </c>
      <c r="W6" s="277" t="s">
        <v>202</v>
      </c>
      <c r="X6" s="278">
        <v>250</v>
      </c>
    </row>
    <row r="7" spans="1:24" x14ac:dyDescent="0.25">
      <c r="A7" s="277"/>
      <c r="B7" s="278"/>
      <c r="C7" s="277"/>
      <c r="D7" s="278"/>
      <c r="E7" s="277"/>
      <c r="F7" s="278"/>
      <c r="G7" s="277"/>
      <c r="H7" s="279"/>
      <c r="I7" s="277"/>
      <c r="J7" s="278"/>
      <c r="K7" s="277"/>
      <c r="L7" s="278"/>
      <c r="M7" s="277" t="s">
        <v>73</v>
      </c>
      <c r="N7" s="278">
        <v>300</v>
      </c>
      <c r="O7" s="277" t="s">
        <v>73</v>
      </c>
      <c r="P7" s="278">
        <v>100</v>
      </c>
      <c r="Q7" s="277" t="s">
        <v>115</v>
      </c>
      <c r="R7" s="278">
        <v>350</v>
      </c>
      <c r="S7" s="277" t="s">
        <v>72</v>
      </c>
      <c r="T7" s="278">
        <v>550</v>
      </c>
      <c r="U7" s="277" t="s">
        <v>193</v>
      </c>
      <c r="V7" s="278">
        <v>600</v>
      </c>
      <c r="W7" s="277"/>
      <c r="X7" s="278"/>
    </row>
    <row r="8" spans="1:24" x14ac:dyDescent="0.25">
      <c r="A8" s="277"/>
      <c r="B8" s="278"/>
      <c r="C8" s="277"/>
      <c r="D8" s="278"/>
      <c r="E8" s="277"/>
      <c r="F8" s="278"/>
      <c r="G8" s="277"/>
      <c r="H8" s="279"/>
      <c r="I8" s="277"/>
      <c r="J8" s="278"/>
      <c r="K8" s="277"/>
      <c r="L8" s="278"/>
      <c r="M8" s="277"/>
      <c r="N8" s="278"/>
      <c r="O8" s="277" t="s">
        <v>78</v>
      </c>
      <c r="P8" s="278">
        <v>400</v>
      </c>
      <c r="Q8" s="277" t="s">
        <v>72</v>
      </c>
      <c r="R8" s="278">
        <v>600</v>
      </c>
      <c r="S8" s="277"/>
      <c r="T8" s="278"/>
      <c r="U8" s="277" t="s">
        <v>80</v>
      </c>
      <c r="V8" s="278">
        <v>500</v>
      </c>
      <c r="W8" s="277"/>
      <c r="X8" s="278"/>
    </row>
    <row r="9" spans="1:24" x14ac:dyDescent="0.25">
      <c r="A9" s="277"/>
      <c r="B9" s="278"/>
      <c r="C9" s="277"/>
      <c r="D9" s="278"/>
      <c r="E9" s="277"/>
      <c r="F9" s="278"/>
      <c r="G9" s="277"/>
      <c r="H9" s="279"/>
      <c r="I9" s="277"/>
      <c r="J9" s="278"/>
      <c r="K9" s="277"/>
      <c r="L9" s="278"/>
      <c r="M9" s="277"/>
      <c r="N9" s="278"/>
      <c r="O9" s="277" t="s">
        <v>80</v>
      </c>
      <c r="P9" s="278">
        <v>500</v>
      </c>
      <c r="Q9" s="277" t="s">
        <v>80</v>
      </c>
      <c r="R9" s="278">
        <v>600</v>
      </c>
      <c r="S9" s="277"/>
      <c r="T9" s="278"/>
      <c r="U9" s="277" t="s">
        <v>195</v>
      </c>
      <c r="V9" s="278">
        <v>300</v>
      </c>
      <c r="W9" s="277"/>
      <c r="X9" s="278"/>
    </row>
    <row r="10" spans="1:24" x14ac:dyDescent="0.25">
      <c r="A10" s="277"/>
      <c r="B10" s="278"/>
      <c r="C10" s="277"/>
      <c r="D10" s="278"/>
      <c r="E10" s="277"/>
      <c r="F10" s="278"/>
      <c r="G10" s="277"/>
      <c r="H10" s="279"/>
      <c r="I10" s="277"/>
      <c r="J10" s="278"/>
      <c r="K10" s="277"/>
      <c r="L10" s="278"/>
      <c r="M10" s="277"/>
      <c r="N10" s="278"/>
      <c r="O10" s="277"/>
      <c r="P10" s="278"/>
      <c r="Q10" s="277" t="s">
        <v>78</v>
      </c>
      <c r="R10" s="278">
        <v>500</v>
      </c>
      <c r="S10" s="277"/>
      <c r="T10" s="278"/>
      <c r="U10" s="277"/>
      <c r="V10" s="278"/>
      <c r="W10" s="277"/>
      <c r="X10" s="278"/>
    </row>
    <row r="11" spans="1:24" x14ac:dyDescent="0.25">
      <c r="A11" s="277"/>
      <c r="B11" s="278"/>
      <c r="C11" s="277"/>
      <c r="D11" s="278"/>
      <c r="E11" s="277"/>
      <c r="F11" s="278"/>
      <c r="G11" s="277"/>
      <c r="H11" s="279"/>
      <c r="I11" s="277"/>
      <c r="J11" s="278"/>
      <c r="K11" s="277"/>
      <c r="L11" s="278"/>
      <c r="M11" s="277"/>
      <c r="N11" s="278"/>
      <c r="O11" s="277"/>
      <c r="P11" s="278"/>
      <c r="Q11" s="277" t="s">
        <v>73</v>
      </c>
      <c r="R11" s="278">
        <v>150</v>
      </c>
      <c r="S11" s="277"/>
      <c r="T11" s="278"/>
      <c r="U11" s="277"/>
      <c r="V11" s="278"/>
      <c r="W11" s="277"/>
      <c r="X11" s="278"/>
    </row>
    <row r="12" spans="1:24" x14ac:dyDescent="0.25">
      <c r="A12" s="277"/>
      <c r="B12" s="278"/>
      <c r="C12" s="277"/>
      <c r="D12" s="278"/>
      <c r="E12" s="277"/>
      <c r="F12" s="278"/>
      <c r="G12" s="277"/>
      <c r="H12" s="279"/>
      <c r="I12" s="277"/>
      <c r="J12" s="278"/>
      <c r="K12" s="277"/>
      <c r="L12" s="278"/>
      <c r="M12" s="277"/>
      <c r="N12" s="278"/>
      <c r="O12" s="277"/>
      <c r="P12" s="278"/>
      <c r="Q12" s="277"/>
      <c r="R12" s="278"/>
      <c r="S12" s="277"/>
      <c r="T12" s="278"/>
      <c r="U12" s="277"/>
      <c r="V12" s="278"/>
      <c r="W12" s="277"/>
      <c r="X12" s="278"/>
    </row>
    <row r="13" spans="1:24" x14ac:dyDescent="0.25">
      <c r="A13" s="277"/>
      <c r="B13" s="278"/>
      <c r="C13" s="277"/>
      <c r="D13" s="278"/>
      <c r="E13" s="277"/>
      <c r="F13" s="278"/>
      <c r="G13" s="277"/>
      <c r="H13" s="279"/>
      <c r="I13" s="277"/>
      <c r="J13" s="278"/>
      <c r="K13" s="277"/>
      <c r="L13" s="278"/>
      <c r="M13" s="277"/>
      <c r="N13" s="278"/>
      <c r="O13" s="277"/>
      <c r="P13" s="278"/>
      <c r="Q13" s="277"/>
      <c r="R13" s="278"/>
      <c r="S13" s="277"/>
      <c r="T13" s="278"/>
      <c r="U13" s="277"/>
      <c r="V13" s="278"/>
      <c r="W13" s="277"/>
      <c r="X13" s="278"/>
    </row>
    <row r="14" spans="1:24" x14ac:dyDescent="0.25">
      <c r="A14" s="277"/>
      <c r="B14" s="278"/>
      <c r="C14" s="277"/>
      <c r="D14" s="278"/>
      <c r="E14" s="277"/>
      <c r="F14" s="278"/>
      <c r="G14" s="277"/>
      <c r="H14" s="279"/>
      <c r="I14" s="277"/>
      <c r="J14" s="278"/>
      <c r="K14" s="277"/>
      <c r="L14" s="278"/>
      <c r="M14" s="277"/>
      <c r="N14" s="278"/>
      <c r="O14" s="277"/>
      <c r="P14" s="278"/>
      <c r="Q14" s="277"/>
      <c r="R14" s="278"/>
      <c r="S14" s="277"/>
      <c r="T14" s="278"/>
      <c r="U14" s="277"/>
      <c r="V14" s="278"/>
      <c r="W14" s="277"/>
      <c r="X14" s="278"/>
    </row>
    <row r="15" spans="1:24" x14ac:dyDescent="0.25">
      <c r="A15" s="277"/>
      <c r="B15" s="278"/>
      <c r="C15" s="277"/>
      <c r="D15" s="278"/>
      <c r="E15" s="277"/>
      <c r="F15" s="278"/>
      <c r="G15" s="277"/>
      <c r="H15" s="279"/>
      <c r="I15" s="277"/>
      <c r="J15" s="278"/>
      <c r="K15" s="277"/>
      <c r="L15" s="278"/>
      <c r="M15" s="277"/>
      <c r="N15" s="278"/>
      <c r="O15" s="277"/>
      <c r="P15" s="278"/>
      <c r="Q15" s="277"/>
      <c r="R15" s="278"/>
      <c r="S15" s="277"/>
      <c r="T15" s="278"/>
      <c r="U15" s="277"/>
      <c r="V15" s="278"/>
      <c r="W15" s="277"/>
      <c r="X15" s="278"/>
    </row>
    <row r="16" spans="1:24" x14ac:dyDescent="0.25">
      <c r="A16" s="277"/>
      <c r="B16" s="278"/>
      <c r="C16" s="277"/>
      <c r="D16" s="278"/>
      <c r="E16" s="277"/>
      <c r="F16" s="278"/>
      <c r="G16" s="277"/>
      <c r="H16" s="279"/>
      <c r="I16" s="277"/>
      <c r="J16" s="278"/>
      <c r="K16" s="277"/>
      <c r="L16" s="278"/>
      <c r="M16" s="277"/>
      <c r="N16" s="278"/>
      <c r="O16" s="277"/>
      <c r="P16" s="278"/>
      <c r="Q16" s="277"/>
      <c r="R16" s="278"/>
      <c r="S16" s="277"/>
      <c r="T16" s="278"/>
      <c r="U16" s="277"/>
      <c r="V16" s="278"/>
      <c r="W16" s="277"/>
      <c r="X16" s="278"/>
    </row>
    <row r="17" spans="1:24" x14ac:dyDescent="0.25">
      <c r="A17" s="277"/>
      <c r="B17" s="278"/>
      <c r="C17" s="277"/>
      <c r="D17" s="278"/>
      <c r="E17" s="277"/>
      <c r="F17" s="278"/>
      <c r="G17" s="277"/>
      <c r="H17" s="279"/>
      <c r="I17" s="277"/>
      <c r="J17" s="278"/>
      <c r="K17" s="277"/>
      <c r="L17" s="278"/>
      <c r="M17" s="277"/>
      <c r="N17" s="278"/>
      <c r="O17" s="277"/>
      <c r="P17" s="278"/>
      <c r="Q17" s="277"/>
      <c r="R17" s="278"/>
      <c r="S17" s="277"/>
      <c r="T17" s="278"/>
      <c r="U17" s="277"/>
      <c r="V17" s="278"/>
      <c r="W17" s="277"/>
      <c r="X17" s="278"/>
    </row>
    <row r="18" spans="1:24" x14ac:dyDescent="0.25">
      <c r="A18" s="277"/>
      <c r="B18" s="278"/>
      <c r="C18" s="277"/>
      <c r="D18" s="278"/>
      <c r="E18" s="277"/>
      <c r="F18" s="278"/>
      <c r="G18" s="277"/>
      <c r="H18" s="279"/>
      <c r="I18" s="277"/>
      <c r="J18" s="278"/>
      <c r="K18" s="277"/>
      <c r="L18" s="278"/>
      <c r="M18" s="277"/>
      <c r="N18" s="278"/>
      <c r="O18" s="277"/>
      <c r="P18" s="278"/>
      <c r="Q18" s="277"/>
      <c r="R18" s="278"/>
      <c r="S18" s="277"/>
      <c r="T18" s="278"/>
      <c r="U18" s="277"/>
      <c r="V18" s="278"/>
      <c r="W18" s="277"/>
      <c r="X18" s="278"/>
    </row>
    <row r="19" spans="1:24" x14ac:dyDescent="0.25">
      <c r="A19" s="277"/>
      <c r="B19" s="278"/>
      <c r="C19" s="277"/>
      <c r="D19" s="278"/>
      <c r="E19" s="277"/>
      <c r="F19" s="278"/>
      <c r="G19" s="277"/>
      <c r="H19" s="279"/>
      <c r="I19" s="277"/>
      <c r="J19" s="278"/>
      <c r="K19" s="277"/>
      <c r="L19" s="278"/>
      <c r="M19" s="277"/>
      <c r="N19" s="278"/>
      <c r="O19" s="277"/>
      <c r="P19" s="278"/>
      <c r="Q19" s="277"/>
      <c r="R19" s="278"/>
      <c r="S19" s="277"/>
      <c r="T19" s="278"/>
      <c r="U19" s="277"/>
      <c r="V19" s="278"/>
      <c r="W19" s="277"/>
      <c r="X19" s="278"/>
    </row>
    <row r="20" spans="1:24" x14ac:dyDescent="0.25">
      <c r="A20" s="277"/>
      <c r="B20" s="278"/>
      <c r="C20" s="277"/>
      <c r="D20" s="278"/>
      <c r="E20" s="277"/>
      <c r="F20" s="278"/>
      <c r="G20" s="277"/>
      <c r="H20" s="279"/>
      <c r="I20" s="277"/>
      <c r="J20" s="278"/>
      <c r="K20" s="277"/>
      <c r="L20" s="278"/>
      <c r="M20" s="277"/>
      <c r="N20" s="278"/>
      <c r="O20" s="277"/>
      <c r="P20" s="278"/>
      <c r="Q20" s="277"/>
      <c r="R20" s="278"/>
      <c r="S20" s="277"/>
      <c r="T20" s="278"/>
      <c r="U20" s="277"/>
      <c r="V20" s="278"/>
      <c r="W20" s="277"/>
      <c r="X20" s="278"/>
    </row>
    <row r="21" spans="1:24" x14ac:dyDescent="0.25">
      <c r="A21" s="277"/>
      <c r="B21" s="278"/>
      <c r="C21" s="277"/>
      <c r="D21" s="278"/>
      <c r="E21" s="277"/>
      <c r="F21" s="278"/>
      <c r="G21" s="277"/>
      <c r="H21" s="279"/>
      <c r="I21" s="277"/>
      <c r="J21" s="278"/>
      <c r="K21" s="277"/>
      <c r="L21" s="278"/>
      <c r="M21" s="277"/>
      <c r="N21" s="278"/>
      <c r="O21" s="277"/>
      <c r="P21" s="278"/>
      <c r="Q21" s="277"/>
      <c r="R21" s="278"/>
      <c r="S21" s="277"/>
      <c r="T21" s="278"/>
      <c r="U21" s="277"/>
      <c r="V21" s="278"/>
      <c r="W21" s="277"/>
      <c r="X21" s="278"/>
    </row>
    <row r="22" spans="1:24" x14ac:dyDescent="0.25">
      <c r="A22" s="277"/>
      <c r="B22" s="278"/>
      <c r="C22" s="277"/>
      <c r="D22" s="278"/>
      <c r="E22" s="277"/>
      <c r="F22" s="278"/>
      <c r="G22" s="277"/>
      <c r="H22" s="279"/>
      <c r="I22" s="277"/>
      <c r="J22" s="278"/>
      <c r="K22" s="277"/>
      <c r="L22" s="278"/>
      <c r="M22" s="277"/>
      <c r="N22" s="278"/>
      <c r="O22" s="277"/>
      <c r="P22" s="278"/>
      <c r="Q22" s="277"/>
      <c r="R22" s="278"/>
      <c r="S22" s="277"/>
      <c r="T22" s="278"/>
      <c r="U22" s="277"/>
      <c r="V22" s="278"/>
      <c r="W22" s="277"/>
      <c r="X22" s="278"/>
    </row>
    <row r="23" spans="1:24" x14ac:dyDescent="0.25">
      <c r="A23" s="277"/>
      <c r="B23" s="278"/>
      <c r="C23" s="277"/>
      <c r="D23" s="278"/>
      <c r="E23" s="277"/>
      <c r="F23" s="278"/>
      <c r="G23" s="277"/>
      <c r="H23" s="279"/>
      <c r="I23" s="277"/>
      <c r="J23" s="278"/>
      <c r="K23" s="277"/>
      <c r="L23" s="278"/>
      <c r="M23" s="277"/>
      <c r="N23" s="278"/>
      <c r="O23" s="277"/>
      <c r="P23" s="278"/>
      <c r="Q23" s="277"/>
      <c r="R23" s="278"/>
      <c r="S23" s="277"/>
      <c r="T23" s="278"/>
      <c r="U23" s="277"/>
      <c r="V23" s="278"/>
      <c r="W23" s="277"/>
      <c r="X23" s="278"/>
    </row>
    <row r="24" spans="1:24" x14ac:dyDescent="0.25">
      <c r="A24" s="280"/>
      <c r="B24" s="281"/>
      <c r="C24" s="277"/>
      <c r="D24" s="278"/>
      <c r="E24" s="277"/>
      <c r="F24" s="278"/>
      <c r="G24" s="277"/>
      <c r="H24" s="279"/>
      <c r="I24" s="277"/>
      <c r="J24" s="278"/>
      <c r="K24" s="277"/>
      <c r="L24" s="278"/>
      <c r="M24" s="277"/>
      <c r="N24" s="278"/>
      <c r="O24" s="277"/>
      <c r="P24" s="278"/>
      <c r="Q24" s="277"/>
      <c r="R24" s="278"/>
      <c r="S24" s="277"/>
      <c r="T24" s="278"/>
      <c r="U24" s="277"/>
      <c r="V24" s="278"/>
      <c r="W24" s="277"/>
      <c r="X24" s="278"/>
    </row>
    <row r="25" spans="1:24" x14ac:dyDescent="0.25">
      <c r="A25" s="277"/>
      <c r="B25" s="278"/>
      <c r="C25" s="277"/>
      <c r="D25" s="278"/>
      <c r="E25" s="277"/>
      <c r="F25" s="278"/>
      <c r="G25" s="277"/>
      <c r="H25" s="279"/>
      <c r="I25" s="277"/>
      <c r="J25" s="278"/>
      <c r="K25" s="277"/>
      <c r="L25" s="278"/>
      <c r="M25" s="277"/>
      <c r="N25" s="278"/>
      <c r="O25" s="277"/>
      <c r="P25" s="278"/>
      <c r="Q25" s="277"/>
      <c r="R25" s="278"/>
      <c r="S25" s="277"/>
      <c r="T25" s="278"/>
      <c r="U25" s="277"/>
      <c r="V25" s="278"/>
      <c r="W25" s="277"/>
      <c r="X25" s="278"/>
    </row>
    <row r="26" spans="1:24" x14ac:dyDescent="0.25">
      <c r="A26" s="277"/>
      <c r="B26" s="278"/>
      <c r="C26" s="277"/>
      <c r="D26" s="278"/>
      <c r="E26" s="277"/>
      <c r="F26" s="278"/>
      <c r="G26" s="277"/>
      <c r="H26" s="279"/>
      <c r="I26" s="277"/>
      <c r="J26" s="278"/>
      <c r="K26" s="277"/>
      <c r="L26" s="278"/>
      <c r="M26" s="277"/>
      <c r="N26" s="278"/>
      <c r="O26" s="277"/>
      <c r="P26" s="278"/>
      <c r="Q26" s="277"/>
      <c r="R26" s="278"/>
      <c r="S26" s="277"/>
      <c r="T26" s="278"/>
      <c r="U26" s="277"/>
      <c r="V26" s="278"/>
      <c r="W26" s="277"/>
      <c r="X26" s="278"/>
    </row>
    <row r="27" spans="1:24" x14ac:dyDescent="0.25">
      <c r="A27" s="277"/>
      <c r="B27" s="278"/>
      <c r="C27" s="277"/>
      <c r="D27" s="278"/>
      <c r="E27" s="277"/>
      <c r="F27" s="278"/>
      <c r="G27" s="277"/>
      <c r="H27" s="279"/>
      <c r="I27" s="277"/>
      <c r="J27" s="278"/>
      <c r="K27" s="277"/>
      <c r="L27" s="278"/>
      <c r="M27" s="277"/>
      <c r="N27" s="278"/>
      <c r="O27" s="277"/>
      <c r="P27" s="278"/>
      <c r="Q27" s="277"/>
      <c r="R27" s="278"/>
      <c r="S27" s="277"/>
      <c r="T27" s="278"/>
      <c r="U27" s="277"/>
      <c r="V27" s="278"/>
      <c r="W27" s="277"/>
      <c r="X27" s="278"/>
    </row>
    <row r="28" spans="1:24" x14ac:dyDescent="0.25">
      <c r="A28" s="277"/>
      <c r="B28" s="278"/>
      <c r="C28" s="277"/>
      <c r="D28" s="278"/>
      <c r="E28" s="277"/>
      <c r="F28" s="278"/>
      <c r="G28" s="277"/>
      <c r="H28" s="279"/>
      <c r="I28" s="277"/>
      <c r="J28" s="278"/>
      <c r="K28" s="277"/>
      <c r="L28" s="278"/>
      <c r="M28" s="277"/>
      <c r="N28" s="278"/>
      <c r="O28" s="277"/>
      <c r="P28" s="278"/>
      <c r="Q28" s="277"/>
      <c r="R28" s="278"/>
      <c r="S28" s="277"/>
      <c r="T28" s="278"/>
      <c r="U28" s="277"/>
      <c r="V28" s="278"/>
      <c r="W28" s="277"/>
      <c r="X28" s="278"/>
    </row>
    <row r="29" spans="1:24" x14ac:dyDescent="0.25">
      <c r="A29" s="282"/>
      <c r="B29" s="283"/>
      <c r="C29" s="282"/>
      <c r="D29" s="283"/>
      <c r="E29" s="282"/>
      <c r="F29" s="283"/>
      <c r="G29" s="282"/>
      <c r="H29" s="284"/>
      <c r="I29" s="282"/>
      <c r="J29" s="283"/>
      <c r="K29" s="282"/>
      <c r="L29" s="283"/>
      <c r="M29" s="282"/>
      <c r="N29" s="283"/>
      <c r="O29" s="282"/>
      <c r="P29" s="283"/>
      <c r="Q29" s="282"/>
      <c r="R29" s="283"/>
      <c r="S29" s="282"/>
      <c r="T29" s="283"/>
      <c r="U29" s="282"/>
      <c r="V29" s="283"/>
      <c r="W29" s="282"/>
      <c r="X29" s="283"/>
    </row>
    <row r="30" spans="1:24" x14ac:dyDescent="0.25">
      <c r="A30" s="285" t="s">
        <v>11</v>
      </c>
      <c r="B30" s="286">
        <f>SUM(B4:B29)</f>
        <v>0</v>
      </c>
      <c r="C30" s="285" t="s">
        <v>11</v>
      </c>
      <c r="D30" s="287">
        <f>SUM(D4:D29)</f>
        <v>0</v>
      </c>
      <c r="E30" s="285" t="s">
        <v>11</v>
      </c>
      <c r="F30" s="287">
        <f>SUM(F4:F29)</f>
        <v>0</v>
      </c>
      <c r="G30" s="285" t="s">
        <v>11</v>
      </c>
      <c r="H30" s="287">
        <f>SUM(H4:H29)</f>
        <v>0</v>
      </c>
      <c r="I30" s="285" t="s">
        <v>11</v>
      </c>
      <c r="J30" s="287">
        <f>SUM(J4:J29)</f>
        <v>0</v>
      </c>
      <c r="K30" s="285" t="s">
        <v>11</v>
      </c>
      <c r="L30" s="287">
        <f>SUM(L4:L29)</f>
        <v>0</v>
      </c>
      <c r="M30" s="285" t="s">
        <v>11</v>
      </c>
      <c r="N30" s="287">
        <f>SUM(N4:N29)</f>
        <v>2000</v>
      </c>
      <c r="O30" s="285" t="s">
        <v>11</v>
      </c>
      <c r="P30" s="287">
        <f>SUM(P4:P29)</f>
        <v>2650</v>
      </c>
      <c r="Q30" s="285" t="s">
        <v>11</v>
      </c>
      <c r="R30" s="287">
        <f>SUM(R4:R29)</f>
        <v>3450</v>
      </c>
      <c r="S30" s="285" t="s">
        <v>11</v>
      </c>
      <c r="T30" s="287">
        <f>SUM(T4:T29)</f>
        <v>3898</v>
      </c>
      <c r="U30" s="285" t="s">
        <v>11</v>
      </c>
      <c r="V30" s="287">
        <f>SUM(V4:V29)</f>
        <v>4250</v>
      </c>
      <c r="W30" s="285" t="s">
        <v>11</v>
      </c>
      <c r="X30" s="287">
        <f>SUM(X4:X29)</f>
        <v>1000</v>
      </c>
    </row>
    <row r="32" spans="1:24" ht="15.75" x14ac:dyDescent="0.25">
      <c r="A32" s="335" t="s">
        <v>221</v>
      </c>
      <c r="B32" s="336"/>
      <c r="C32" s="336"/>
      <c r="D32" s="336"/>
      <c r="E32" s="336"/>
      <c r="F32" s="336"/>
      <c r="G32" s="336"/>
      <c r="H32" s="336"/>
      <c r="I32" s="336"/>
      <c r="J32" s="336"/>
      <c r="K32" s="336"/>
      <c r="L32" s="336"/>
      <c r="M32" s="336"/>
      <c r="N32" s="336"/>
      <c r="O32" s="336"/>
      <c r="P32" s="336"/>
      <c r="Q32" s="336"/>
      <c r="R32" s="336"/>
      <c r="S32" s="336"/>
      <c r="T32" s="336"/>
      <c r="U32" s="336"/>
      <c r="V32" s="336"/>
      <c r="W32" s="336"/>
      <c r="X32" s="337"/>
    </row>
    <row r="33" spans="1:24" x14ac:dyDescent="0.25">
      <c r="A33" s="338" t="s">
        <v>209</v>
      </c>
      <c r="B33" s="339"/>
      <c r="C33" s="340" t="s">
        <v>210</v>
      </c>
      <c r="D33" s="341"/>
      <c r="E33" s="338" t="s">
        <v>211</v>
      </c>
      <c r="F33" s="339"/>
      <c r="G33" s="340" t="s">
        <v>212</v>
      </c>
      <c r="H33" s="342"/>
      <c r="I33" s="338" t="s">
        <v>213</v>
      </c>
      <c r="J33" s="339"/>
      <c r="K33" s="340" t="s">
        <v>214</v>
      </c>
      <c r="L33" s="341"/>
      <c r="M33" s="338" t="s">
        <v>215</v>
      </c>
      <c r="N33" s="339"/>
      <c r="O33" s="340" t="s">
        <v>216</v>
      </c>
      <c r="P33" s="341"/>
      <c r="Q33" s="338" t="s">
        <v>217</v>
      </c>
      <c r="R33" s="339"/>
      <c r="S33" s="340" t="s">
        <v>218</v>
      </c>
      <c r="T33" s="341"/>
      <c r="U33" s="338" t="s">
        <v>219</v>
      </c>
      <c r="V33" s="339"/>
      <c r="W33" s="340" t="s">
        <v>220</v>
      </c>
      <c r="X33" s="341"/>
    </row>
    <row r="34" spans="1:24" x14ac:dyDescent="0.25">
      <c r="A34" s="68" t="s">
        <v>67</v>
      </c>
      <c r="B34" s="69" t="s">
        <v>68</v>
      </c>
      <c r="C34" s="76" t="s">
        <v>67</v>
      </c>
      <c r="D34" s="77" t="s">
        <v>68</v>
      </c>
      <c r="E34" s="68" t="s">
        <v>67</v>
      </c>
      <c r="F34" s="69" t="s">
        <v>68</v>
      </c>
      <c r="G34" s="76" t="s">
        <v>67</v>
      </c>
      <c r="H34" s="82" t="s">
        <v>68</v>
      </c>
      <c r="I34" s="68" t="s">
        <v>67</v>
      </c>
      <c r="J34" s="69" t="s">
        <v>68</v>
      </c>
      <c r="K34" s="76" t="s">
        <v>67</v>
      </c>
      <c r="L34" s="77" t="s">
        <v>68</v>
      </c>
      <c r="M34" s="68" t="s">
        <v>67</v>
      </c>
      <c r="N34" s="69" t="s">
        <v>68</v>
      </c>
      <c r="O34" s="76" t="s">
        <v>67</v>
      </c>
      <c r="P34" s="77" t="s">
        <v>68</v>
      </c>
      <c r="Q34" s="68" t="s">
        <v>67</v>
      </c>
      <c r="R34" s="69" t="s">
        <v>68</v>
      </c>
      <c r="S34" s="76" t="s">
        <v>67</v>
      </c>
      <c r="T34" s="77" t="s">
        <v>68</v>
      </c>
      <c r="U34" s="68" t="s">
        <v>67</v>
      </c>
      <c r="V34" s="69" t="s">
        <v>68</v>
      </c>
      <c r="W34" s="76" t="s">
        <v>67</v>
      </c>
      <c r="X34" s="77" t="s">
        <v>68</v>
      </c>
    </row>
    <row r="35" spans="1:24" x14ac:dyDescent="0.25">
      <c r="A35" s="70" t="s">
        <v>222</v>
      </c>
      <c r="B35" s="71">
        <v>1600</v>
      </c>
      <c r="C35" s="78" t="s">
        <v>228</v>
      </c>
      <c r="D35" s="79">
        <v>900</v>
      </c>
      <c r="E35" s="70" t="s">
        <v>232</v>
      </c>
      <c r="F35" s="71">
        <v>2500</v>
      </c>
      <c r="G35" s="78"/>
      <c r="H35" s="83"/>
      <c r="I35" s="70"/>
      <c r="J35" s="71"/>
      <c r="K35" s="78"/>
      <c r="L35" s="79"/>
      <c r="M35" s="70"/>
      <c r="N35" s="71"/>
      <c r="O35" s="78"/>
      <c r="P35" s="79"/>
      <c r="Q35" s="70"/>
      <c r="R35" s="71"/>
      <c r="S35" s="78"/>
      <c r="T35" s="79"/>
      <c r="U35" s="70"/>
      <c r="V35" s="71"/>
      <c r="W35" s="78"/>
      <c r="X35" s="79"/>
    </row>
    <row r="36" spans="1:24" x14ac:dyDescent="0.25">
      <c r="A36" s="70"/>
      <c r="B36" s="71"/>
      <c r="C36" s="78" t="s">
        <v>72</v>
      </c>
      <c r="D36" s="79">
        <v>250</v>
      </c>
      <c r="E36" s="70" t="s">
        <v>71</v>
      </c>
      <c r="F36" s="71">
        <v>400</v>
      </c>
      <c r="G36" s="78"/>
      <c r="H36" s="83"/>
      <c r="I36" s="70"/>
      <c r="J36" s="71"/>
      <c r="K36" s="78"/>
      <c r="L36" s="79"/>
      <c r="M36" s="70"/>
      <c r="N36" s="71"/>
      <c r="O36" s="78"/>
      <c r="P36" s="79"/>
      <c r="Q36" s="70"/>
      <c r="R36" s="71"/>
      <c r="S36" s="78"/>
      <c r="T36" s="79"/>
      <c r="U36" s="70"/>
      <c r="V36" s="71"/>
      <c r="W36" s="78"/>
      <c r="X36" s="79"/>
    </row>
    <row r="37" spans="1:24" x14ac:dyDescent="0.25">
      <c r="A37" s="70"/>
      <c r="B37" s="71"/>
      <c r="C37" s="78" t="s">
        <v>229</v>
      </c>
      <c r="D37" s="79">
        <v>500</v>
      </c>
      <c r="E37" s="70" t="s">
        <v>233</v>
      </c>
      <c r="F37" s="71">
        <v>1000</v>
      </c>
      <c r="G37" s="78"/>
      <c r="H37" s="83"/>
      <c r="I37" s="70"/>
      <c r="J37" s="71"/>
      <c r="K37" s="78"/>
      <c r="L37" s="79"/>
      <c r="M37" s="70"/>
      <c r="N37" s="71"/>
      <c r="O37" s="78"/>
      <c r="P37" s="79"/>
      <c r="Q37" s="70"/>
      <c r="R37" s="71"/>
      <c r="S37" s="78"/>
      <c r="T37" s="79"/>
      <c r="U37" s="70"/>
      <c r="V37" s="71"/>
      <c r="W37" s="78"/>
      <c r="X37" s="79"/>
    </row>
    <row r="38" spans="1:24" x14ac:dyDescent="0.25">
      <c r="A38" s="70"/>
      <c r="B38" s="71"/>
      <c r="C38" s="78" t="s">
        <v>71</v>
      </c>
      <c r="D38" s="79">
        <v>250</v>
      </c>
      <c r="E38" s="70"/>
      <c r="F38" s="71"/>
      <c r="G38" s="78"/>
      <c r="H38" s="83"/>
      <c r="I38" s="70"/>
      <c r="J38" s="71"/>
      <c r="K38" s="78"/>
      <c r="L38" s="79"/>
      <c r="M38" s="70"/>
      <c r="N38" s="71"/>
      <c r="O38" s="78"/>
      <c r="P38" s="79"/>
      <c r="Q38" s="70"/>
      <c r="R38" s="71"/>
      <c r="S38" s="78"/>
      <c r="T38" s="79"/>
      <c r="U38" s="70"/>
      <c r="V38" s="71"/>
      <c r="W38" s="78"/>
      <c r="X38" s="79"/>
    </row>
    <row r="39" spans="1:24" x14ac:dyDescent="0.25">
      <c r="A39" s="70"/>
      <c r="B39" s="71"/>
      <c r="C39" s="78" t="s">
        <v>231</v>
      </c>
      <c r="D39" s="79">
        <v>100</v>
      </c>
      <c r="E39" s="70"/>
      <c r="F39" s="71"/>
      <c r="G39" s="78"/>
      <c r="H39" s="83"/>
      <c r="I39" s="70"/>
      <c r="J39" s="71"/>
      <c r="K39" s="78"/>
      <c r="L39" s="79"/>
      <c r="M39" s="70"/>
      <c r="N39" s="71"/>
      <c r="O39" s="78"/>
      <c r="P39" s="79"/>
      <c r="Q39" s="70"/>
      <c r="R39" s="71"/>
      <c r="S39" s="78"/>
      <c r="T39" s="79"/>
      <c r="U39" s="70"/>
      <c r="V39" s="71"/>
      <c r="W39" s="78"/>
      <c r="X39" s="79"/>
    </row>
    <row r="40" spans="1:24" x14ac:dyDescent="0.25">
      <c r="A40" s="70"/>
      <c r="B40" s="71"/>
      <c r="C40" s="78"/>
      <c r="D40" s="79"/>
      <c r="E40" s="70"/>
      <c r="F40" s="71"/>
      <c r="G40" s="78"/>
      <c r="H40" s="83"/>
      <c r="I40" s="70"/>
      <c r="J40" s="71"/>
      <c r="K40" s="78"/>
      <c r="L40" s="79"/>
      <c r="M40" s="70"/>
      <c r="N40" s="71"/>
      <c r="O40" s="78"/>
      <c r="P40" s="79"/>
      <c r="Q40" s="70"/>
      <c r="R40" s="71"/>
      <c r="S40" s="78"/>
      <c r="T40" s="79"/>
      <c r="U40" s="70"/>
      <c r="V40" s="71"/>
      <c r="W40" s="78"/>
      <c r="X40" s="79"/>
    </row>
    <row r="41" spans="1:24" x14ac:dyDescent="0.25">
      <c r="A41" s="70"/>
      <c r="B41" s="71"/>
      <c r="C41" s="78"/>
      <c r="D41" s="79"/>
      <c r="E41" s="70"/>
      <c r="F41" s="71"/>
      <c r="G41" s="78"/>
      <c r="H41" s="83"/>
      <c r="I41" s="70"/>
      <c r="J41" s="71"/>
      <c r="K41" s="78"/>
      <c r="L41" s="79"/>
      <c r="M41" s="70"/>
      <c r="N41" s="71"/>
      <c r="O41" s="78"/>
      <c r="P41" s="79"/>
      <c r="Q41" s="70"/>
      <c r="R41" s="71"/>
      <c r="S41" s="78"/>
      <c r="T41" s="79"/>
      <c r="U41" s="70"/>
      <c r="V41" s="71"/>
      <c r="W41" s="78"/>
      <c r="X41" s="79"/>
    </row>
    <row r="42" spans="1:24" x14ac:dyDescent="0.25">
      <c r="A42" s="70"/>
      <c r="B42" s="71"/>
      <c r="C42" s="78"/>
      <c r="D42" s="79"/>
      <c r="E42" s="70"/>
      <c r="F42" s="71"/>
      <c r="G42" s="78"/>
      <c r="H42" s="83"/>
      <c r="I42" s="70"/>
      <c r="J42" s="71"/>
      <c r="K42" s="78"/>
      <c r="L42" s="79"/>
      <c r="M42" s="70"/>
      <c r="N42" s="71"/>
      <c r="O42" s="78"/>
      <c r="P42" s="79"/>
      <c r="Q42" s="70"/>
      <c r="R42" s="71"/>
      <c r="S42" s="78"/>
      <c r="T42" s="79"/>
      <c r="U42" s="70"/>
      <c r="V42" s="71"/>
      <c r="W42" s="78"/>
      <c r="X42" s="79"/>
    </row>
    <row r="43" spans="1:24" x14ac:dyDescent="0.25">
      <c r="A43" s="70"/>
      <c r="B43" s="71"/>
      <c r="C43" s="78"/>
      <c r="D43" s="79"/>
      <c r="E43" s="70"/>
      <c r="F43" s="71"/>
      <c r="G43" s="78"/>
      <c r="H43" s="83"/>
      <c r="I43" s="70"/>
      <c r="J43" s="71"/>
      <c r="K43" s="78"/>
      <c r="L43" s="79"/>
      <c r="M43" s="70"/>
      <c r="N43" s="71"/>
      <c r="O43" s="78"/>
      <c r="P43" s="79"/>
      <c r="Q43" s="70"/>
      <c r="R43" s="71"/>
      <c r="S43" s="78"/>
      <c r="T43" s="79"/>
      <c r="U43" s="70"/>
      <c r="V43" s="71"/>
      <c r="W43" s="78"/>
      <c r="X43" s="79"/>
    </row>
    <row r="44" spans="1:24" x14ac:dyDescent="0.25">
      <c r="A44" s="70"/>
      <c r="B44" s="71"/>
      <c r="C44" s="78"/>
      <c r="D44" s="79"/>
      <c r="E44" s="70"/>
      <c r="F44" s="71"/>
      <c r="G44" s="78"/>
      <c r="H44" s="83"/>
      <c r="I44" s="70"/>
      <c r="J44" s="71"/>
      <c r="K44" s="78"/>
      <c r="L44" s="79"/>
      <c r="M44" s="70"/>
      <c r="N44" s="71"/>
      <c r="O44" s="78"/>
      <c r="P44" s="79"/>
      <c r="Q44" s="70"/>
      <c r="R44" s="71"/>
      <c r="S44" s="78"/>
      <c r="T44" s="79"/>
      <c r="U44" s="70"/>
      <c r="V44" s="71"/>
      <c r="W44" s="78"/>
      <c r="X44" s="79"/>
    </row>
    <row r="45" spans="1:24" x14ac:dyDescent="0.25">
      <c r="A45" s="70"/>
      <c r="B45" s="71"/>
      <c r="C45" s="78"/>
      <c r="D45" s="79"/>
      <c r="E45" s="70"/>
      <c r="F45" s="71"/>
      <c r="G45" s="78"/>
      <c r="H45" s="83"/>
      <c r="I45" s="70"/>
      <c r="J45" s="71"/>
      <c r="K45" s="78"/>
      <c r="L45" s="79"/>
      <c r="M45" s="70"/>
      <c r="N45" s="71"/>
      <c r="O45" s="78"/>
      <c r="P45" s="79"/>
      <c r="Q45" s="70"/>
      <c r="R45" s="71"/>
      <c r="S45" s="78"/>
      <c r="T45" s="79"/>
      <c r="U45" s="70"/>
      <c r="V45" s="71"/>
      <c r="W45" s="78"/>
      <c r="X45" s="79"/>
    </row>
    <row r="46" spans="1:24" x14ac:dyDescent="0.25">
      <c r="A46" s="70"/>
      <c r="B46" s="71"/>
      <c r="C46" s="78"/>
      <c r="D46" s="79"/>
      <c r="E46" s="70"/>
      <c r="F46" s="71"/>
      <c r="G46" s="78"/>
      <c r="H46" s="83"/>
      <c r="I46" s="70"/>
      <c r="J46" s="71"/>
      <c r="K46" s="78"/>
      <c r="L46" s="79"/>
      <c r="M46" s="70"/>
      <c r="N46" s="71"/>
      <c r="O46" s="78"/>
      <c r="P46" s="79"/>
      <c r="Q46" s="70"/>
      <c r="R46" s="71"/>
      <c r="S46" s="78"/>
      <c r="T46" s="79"/>
      <c r="U46" s="70"/>
      <c r="V46" s="71"/>
      <c r="W46" s="78"/>
      <c r="X46" s="79"/>
    </row>
    <row r="47" spans="1:24" x14ac:dyDescent="0.25">
      <c r="A47" s="70"/>
      <c r="B47" s="71"/>
      <c r="C47" s="78"/>
      <c r="D47" s="79"/>
      <c r="E47" s="70"/>
      <c r="F47" s="71"/>
      <c r="G47" s="78"/>
      <c r="H47" s="83"/>
      <c r="I47" s="70"/>
      <c r="J47" s="71"/>
      <c r="K47" s="78"/>
      <c r="L47" s="79"/>
      <c r="M47" s="70"/>
      <c r="N47" s="71"/>
      <c r="O47" s="78"/>
      <c r="P47" s="79"/>
      <c r="Q47" s="70"/>
      <c r="R47" s="71"/>
      <c r="S47" s="78"/>
      <c r="T47" s="79"/>
      <c r="U47" s="70"/>
      <c r="V47" s="71"/>
      <c r="W47" s="78"/>
      <c r="X47" s="79"/>
    </row>
    <row r="48" spans="1:24" x14ac:dyDescent="0.25">
      <c r="A48" s="70"/>
      <c r="B48" s="71"/>
      <c r="C48" s="78"/>
      <c r="D48" s="79"/>
      <c r="E48" s="70"/>
      <c r="F48" s="71"/>
      <c r="G48" s="78"/>
      <c r="H48" s="83"/>
      <c r="I48" s="70"/>
      <c r="J48" s="71"/>
      <c r="K48" s="78"/>
      <c r="L48" s="79"/>
      <c r="M48" s="70"/>
      <c r="N48" s="71"/>
      <c r="O48" s="78"/>
      <c r="P48" s="79"/>
      <c r="Q48" s="70"/>
      <c r="R48" s="71"/>
      <c r="S48" s="78"/>
      <c r="T48" s="79"/>
      <c r="U48" s="70"/>
      <c r="V48" s="71"/>
      <c r="W48" s="78"/>
      <c r="X48" s="79"/>
    </row>
    <row r="49" spans="1:24" x14ac:dyDescent="0.25">
      <c r="A49" s="70"/>
      <c r="B49" s="71"/>
      <c r="C49" s="78"/>
      <c r="D49" s="79"/>
      <c r="E49" s="70"/>
      <c r="F49" s="71"/>
      <c r="G49" s="78"/>
      <c r="H49" s="83"/>
      <c r="I49" s="70"/>
      <c r="J49" s="71"/>
      <c r="K49" s="78"/>
      <c r="L49" s="79"/>
      <c r="M49" s="70"/>
      <c r="N49" s="71"/>
      <c r="O49" s="78"/>
      <c r="P49" s="79"/>
      <c r="Q49" s="70"/>
      <c r="R49" s="71"/>
      <c r="S49" s="78"/>
      <c r="T49" s="79"/>
      <c r="U49" s="70"/>
      <c r="V49" s="71"/>
      <c r="W49" s="78"/>
      <c r="X49" s="79"/>
    </row>
    <row r="50" spans="1:24" x14ac:dyDescent="0.25">
      <c r="A50" s="70"/>
      <c r="B50" s="71"/>
      <c r="C50" s="78"/>
      <c r="D50" s="79"/>
      <c r="E50" s="70"/>
      <c r="F50" s="71"/>
      <c r="G50" s="78"/>
      <c r="H50" s="83"/>
      <c r="I50" s="70"/>
      <c r="J50" s="71"/>
      <c r="K50" s="78"/>
      <c r="L50" s="79"/>
      <c r="M50" s="70"/>
      <c r="N50" s="71"/>
      <c r="O50" s="78"/>
      <c r="P50" s="79"/>
      <c r="Q50" s="70"/>
      <c r="R50" s="71"/>
      <c r="S50" s="78"/>
      <c r="T50" s="79"/>
      <c r="U50" s="70"/>
      <c r="V50" s="71"/>
      <c r="W50" s="78"/>
      <c r="X50" s="79"/>
    </row>
    <row r="51" spans="1:24" x14ac:dyDescent="0.25">
      <c r="A51" s="70"/>
      <c r="B51" s="71"/>
      <c r="C51" s="78"/>
      <c r="D51" s="79"/>
      <c r="E51" s="70"/>
      <c r="F51" s="71"/>
      <c r="G51" s="78"/>
      <c r="H51" s="83"/>
      <c r="I51" s="70"/>
      <c r="J51" s="71"/>
      <c r="K51" s="78"/>
      <c r="L51" s="79"/>
      <c r="M51" s="70"/>
      <c r="N51" s="71"/>
      <c r="O51" s="78"/>
      <c r="P51" s="79"/>
      <c r="Q51" s="70"/>
      <c r="R51" s="71"/>
      <c r="S51" s="78"/>
      <c r="T51" s="79"/>
      <c r="U51" s="70"/>
      <c r="V51" s="71"/>
      <c r="W51" s="78"/>
      <c r="X51" s="79"/>
    </row>
    <row r="52" spans="1:24" x14ac:dyDescent="0.25">
      <c r="A52" s="70"/>
      <c r="B52" s="71"/>
      <c r="C52" s="78"/>
      <c r="D52" s="79"/>
      <c r="E52" s="70"/>
      <c r="F52" s="71"/>
      <c r="G52" s="78"/>
      <c r="H52" s="83"/>
      <c r="I52" s="70"/>
      <c r="J52" s="71"/>
      <c r="K52" s="78"/>
      <c r="L52" s="79"/>
      <c r="M52" s="70"/>
      <c r="N52" s="71"/>
      <c r="O52" s="78"/>
      <c r="P52" s="79"/>
      <c r="Q52" s="70"/>
      <c r="R52" s="71"/>
      <c r="S52" s="78"/>
      <c r="T52" s="79"/>
      <c r="U52" s="70"/>
      <c r="V52" s="71"/>
      <c r="W52" s="78"/>
      <c r="X52" s="79"/>
    </row>
    <row r="53" spans="1:24" x14ac:dyDescent="0.25">
      <c r="A53" s="70"/>
      <c r="B53" s="71"/>
      <c r="C53" s="78"/>
      <c r="D53" s="79"/>
      <c r="E53" s="70"/>
      <c r="F53" s="71"/>
      <c r="G53" s="78"/>
      <c r="H53" s="83"/>
      <c r="I53" s="70"/>
      <c r="J53" s="71"/>
      <c r="K53" s="78"/>
      <c r="L53" s="79"/>
      <c r="M53" s="70"/>
      <c r="N53" s="71"/>
      <c r="O53" s="78"/>
      <c r="P53" s="79"/>
      <c r="Q53" s="70"/>
      <c r="R53" s="71"/>
      <c r="S53" s="78"/>
      <c r="T53" s="79"/>
      <c r="U53" s="70"/>
      <c r="V53" s="71"/>
      <c r="W53" s="78"/>
      <c r="X53" s="79"/>
    </row>
    <row r="54" spans="1:24" x14ac:dyDescent="0.25">
      <c r="A54" s="70"/>
      <c r="B54" s="71"/>
      <c r="C54" s="78"/>
      <c r="D54" s="79"/>
      <c r="E54" s="70"/>
      <c r="F54" s="71"/>
      <c r="G54" s="78"/>
      <c r="H54" s="83"/>
      <c r="I54" s="70"/>
      <c r="J54" s="71"/>
      <c r="K54" s="78"/>
      <c r="L54" s="79"/>
      <c r="M54" s="70"/>
      <c r="N54" s="71"/>
      <c r="O54" s="78"/>
      <c r="P54" s="79"/>
      <c r="Q54" s="70"/>
      <c r="R54" s="71"/>
      <c r="S54" s="78"/>
      <c r="T54" s="79"/>
      <c r="U54" s="70"/>
      <c r="V54" s="71"/>
      <c r="W54" s="78"/>
      <c r="X54" s="79"/>
    </row>
    <row r="55" spans="1:24" x14ac:dyDescent="0.25">
      <c r="A55" s="72"/>
      <c r="B55" s="73"/>
      <c r="C55" s="78"/>
      <c r="D55" s="79"/>
      <c r="E55" s="70"/>
      <c r="F55" s="71"/>
      <c r="G55" s="78"/>
      <c r="H55" s="83"/>
      <c r="I55" s="70"/>
      <c r="J55" s="71"/>
      <c r="K55" s="78"/>
      <c r="L55" s="79"/>
      <c r="M55" s="70"/>
      <c r="N55" s="71"/>
      <c r="O55" s="78"/>
      <c r="P55" s="79"/>
      <c r="Q55" s="70"/>
      <c r="R55" s="71"/>
      <c r="S55" s="78"/>
      <c r="T55" s="79"/>
      <c r="U55" s="70"/>
      <c r="V55" s="71"/>
      <c r="W55" s="78"/>
      <c r="X55" s="79"/>
    </row>
    <row r="56" spans="1:24" x14ac:dyDescent="0.25">
      <c r="A56" s="70"/>
      <c r="B56" s="71"/>
      <c r="C56" s="78"/>
      <c r="D56" s="79"/>
      <c r="E56" s="70"/>
      <c r="F56" s="71"/>
      <c r="G56" s="78"/>
      <c r="H56" s="83"/>
      <c r="I56" s="70"/>
      <c r="J56" s="71"/>
      <c r="K56" s="78"/>
      <c r="L56" s="79"/>
      <c r="M56" s="70"/>
      <c r="N56" s="71"/>
      <c r="O56" s="78"/>
      <c r="P56" s="79"/>
      <c r="Q56" s="70"/>
      <c r="R56" s="71"/>
      <c r="S56" s="78"/>
      <c r="T56" s="79"/>
      <c r="U56" s="70"/>
      <c r="V56" s="71"/>
      <c r="W56" s="78"/>
      <c r="X56" s="79"/>
    </row>
    <row r="57" spans="1:24" x14ac:dyDescent="0.25">
      <c r="A57" s="70"/>
      <c r="B57" s="71"/>
      <c r="C57" s="78"/>
      <c r="D57" s="79"/>
      <c r="E57" s="70"/>
      <c r="F57" s="71"/>
      <c r="G57" s="78"/>
      <c r="H57" s="83"/>
      <c r="I57" s="70"/>
      <c r="J57" s="71"/>
      <c r="K57" s="78"/>
      <c r="L57" s="79"/>
      <c r="M57" s="70"/>
      <c r="N57" s="71"/>
      <c r="O57" s="78"/>
      <c r="P57" s="79"/>
      <c r="Q57" s="70"/>
      <c r="R57" s="71"/>
      <c r="S57" s="78"/>
      <c r="T57" s="79"/>
      <c r="U57" s="70"/>
      <c r="V57" s="71"/>
      <c r="W57" s="78"/>
      <c r="X57" s="79"/>
    </row>
    <row r="58" spans="1:24" x14ac:dyDescent="0.25">
      <c r="A58" s="70"/>
      <c r="B58" s="71"/>
      <c r="C58" s="78"/>
      <c r="D58" s="79"/>
      <c r="E58" s="70"/>
      <c r="F58" s="71"/>
      <c r="G58" s="78"/>
      <c r="H58" s="83"/>
      <c r="I58" s="70"/>
      <c r="J58" s="71"/>
      <c r="K58" s="78"/>
      <c r="L58" s="79"/>
      <c r="M58" s="70"/>
      <c r="N58" s="71"/>
      <c r="O58" s="78"/>
      <c r="P58" s="79"/>
      <c r="Q58" s="70"/>
      <c r="R58" s="71"/>
      <c r="S58" s="78"/>
      <c r="T58" s="79"/>
      <c r="U58" s="70"/>
      <c r="V58" s="71"/>
      <c r="W58" s="78"/>
      <c r="X58" s="79"/>
    </row>
    <row r="59" spans="1:24" x14ac:dyDescent="0.25">
      <c r="A59" s="70"/>
      <c r="B59" s="71"/>
      <c r="C59" s="78"/>
      <c r="D59" s="79"/>
      <c r="E59" s="70"/>
      <c r="F59" s="71"/>
      <c r="G59" s="78"/>
      <c r="H59" s="83"/>
      <c r="I59" s="70"/>
      <c r="J59" s="71"/>
      <c r="K59" s="78"/>
      <c r="L59" s="79"/>
      <c r="M59" s="70"/>
      <c r="N59" s="71"/>
      <c r="O59" s="78"/>
      <c r="P59" s="79"/>
      <c r="Q59" s="70"/>
      <c r="R59" s="71"/>
      <c r="S59" s="78"/>
      <c r="T59" s="79"/>
      <c r="U59" s="70"/>
      <c r="V59" s="71"/>
      <c r="W59" s="78"/>
      <c r="X59" s="79"/>
    </row>
    <row r="60" spans="1:24" x14ac:dyDescent="0.25">
      <c r="A60" s="74"/>
      <c r="B60" s="75"/>
      <c r="C60" s="80"/>
      <c r="D60" s="81"/>
      <c r="E60" s="74"/>
      <c r="F60" s="75"/>
      <c r="G60" s="80"/>
      <c r="H60" s="84"/>
      <c r="I60" s="74"/>
      <c r="J60" s="75"/>
      <c r="K60" s="80"/>
      <c r="L60" s="81"/>
      <c r="M60" s="74"/>
      <c r="N60" s="75"/>
      <c r="O60" s="80"/>
      <c r="P60" s="81"/>
      <c r="Q60" s="74"/>
      <c r="R60" s="75"/>
      <c r="S60" s="80"/>
      <c r="T60" s="81"/>
      <c r="U60" s="74"/>
      <c r="V60" s="75"/>
      <c r="W60" s="80"/>
      <c r="X60" s="81"/>
    </row>
    <row r="61" spans="1:24" x14ac:dyDescent="0.25">
      <c r="A61" s="85" t="s">
        <v>11</v>
      </c>
      <c r="B61" s="86">
        <f>SUM(B35:B60)</f>
        <v>1600</v>
      </c>
      <c r="C61" s="85" t="s">
        <v>11</v>
      </c>
      <c r="D61" s="87">
        <f>SUM(D35:D60)</f>
        <v>2000</v>
      </c>
      <c r="E61" s="85" t="s">
        <v>11</v>
      </c>
      <c r="F61" s="87">
        <f>SUM(F35:F60)</f>
        <v>3900</v>
      </c>
      <c r="G61" s="85" t="s">
        <v>11</v>
      </c>
      <c r="H61" s="87">
        <f>SUM(H35:H60)</f>
        <v>0</v>
      </c>
      <c r="I61" s="85" t="s">
        <v>11</v>
      </c>
      <c r="J61" s="87">
        <f>SUM(J35:J60)</f>
        <v>0</v>
      </c>
      <c r="K61" s="85" t="s">
        <v>11</v>
      </c>
      <c r="L61" s="87">
        <f>SUM(L35:L60)</f>
        <v>0</v>
      </c>
      <c r="M61" s="85" t="s">
        <v>11</v>
      </c>
      <c r="N61" s="87">
        <f>SUM(N35:N60)</f>
        <v>0</v>
      </c>
      <c r="O61" s="85" t="s">
        <v>11</v>
      </c>
      <c r="P61" s="87">
        <f>SUM(P35:P60)</f>
        <v>0</v>
      </c>
      <c r="Q61" s="85" t="s">
        <v>11</v>
      </c>
      <c r="R61" s="87">
        <f>SUM(R35:R60)</f>
        <v>0</v>
      </c>
      <c r="S61" s="85" t="s">
        <v>11</v>
      </c>
      <c r="T61" s="87">
        <f>SUM(T35:T60)</f>
        <v>0</v>
      </c>
      <c r="U61" s="85" t="s">
        <v>11</v>
      </c>
      <c r="V61" s="87">
        <f>SUM(V35:V60)</f>
        <v>0</v>
      </c>
      <c r="W61" s="85" t="s">
        <v>11</v>
      </c>
      <c r="X61" s="87">
        <f>SUM(X35:X60)</f>
        <v>0</v>
      </c>
    </row>
  </sheetData>
  <mergeCells count="26">
    <mergeCell ref="A32:X32"/>
    <mergeCell ref="A33:B33"/>
    <mergeCell ref="C33:D33"/>
    <mergeCell ref="E33:F33"/>
    <mergeCell ref="G33:H33"/>
    <mergeCell ref="I33:J33"/>
    <mergeCell ref="K33:L33"/>
    <mergeCell ref="M33:N33"/>
    <mergeCell ref="O33:P33"/>
    <mergeCell ref="Q33:R33"/>
    <mergeCell ref="S33:T33"/>
    <mergeCell ref="U33:V33"/>
    <mergeCell ref="W33:X33"/>
    <mergeCell ref="S2:T2"/>
    <mergeCell ref="U2:V2"/>
    <mergeCell ref="W2:X2"/>
    <mergeCell ref="A1:X1"/>
    <mergeCell ref="A2:B2"/>
    <mergeCell ref="C2:D2"/>
    <mergeCell ref="E2:F2"/>
    <mergeCell ref="G2:H2"/>
    <mergeCell ref="I2:J2"/>
    <mergeCell ref="K2:L2"/>
    <mergeCell ref="M2:N2"/>
    <mergeCell ref="O2:P2"/>
    <mergeCell ref="Q2:R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8"/>
  <sheetViews>
    <sheetView topLeftCell="A19" workbookViewId="0">
      <selection activeCell="E35" sqref="E35"/>
    </sheetView>
  </sheetViews>
  <sheetFormatPr baseColWidth="10" defaultRowHeight="15" x14ac:dyDescent="0.25"/>
  <cols>
    <col min="2" max="6" width="14.7109375" customWidth="1"/>
  </cols>
  <sheetData>
    <row r="1" spans="1:6" ht="18.75" x14ac:dyDescent="0.3">
      <c r="A1" s="90"/>
      <c r="B1" s="343" t="s">
        <v>82</v>
      </c>
      <c r="C1" s="344"/>
      <c r="D1" s="344"/>
      <c r="E1" s="344"/>
      <c r="F1" s="345"/>
    </row>
    <row r="2" spans="1:6" x14ac:dyDescent="0.25">
      <c r="A2" s="91" t="s">
        <v>83</v>
      </c>
      <c r="B2" s="92" t="s">
        <v>84</v>
      </c>
      <c r="C2" s="92" t="s">
        <v>85</v>
      </c>
      <c r="D2" s="92" t="s">
        <v>86</v>
      </c>
      <c r="E2" s="92" t="s">
        <v>87</v>
      </c>
      <c r="F2" s="92" t="s">
        <v>88</v>
      </c>
    </row>
    <row r="3" spans="1:6" x14ac:dyDescent="0.25">
      <c r="A3" s="93">
        <v>1</v>
      </c>
      <c r="B3" s="94"/>
      <c r="C3" s="95">
        <v>30</v>
      </c>
      <c r="D3" s="95">
        <v>25</v>
      </c>
      <c r="E3" s="95"/>
      <c r="F3" s="96"/>
    </row>
    <row r="4" spans="1:6" x14ac:dyDescent="0.25">
      <c r="A4" s="97">
        <v>2</v>
      </c>
      <c r="B4" s="98"/>
      <c r="C4" s="99">
        <v>25</v>
      </c>
      <c r="D4" s="99">
        <v>30</v>
      </c>
      <c r="E4" s="99"/>
      <c r="F4" s="100"/>
    </row>
    <row r="5" spans="1:6" x14ac:dyDescent="0.25">
      <c r="A5" s="97">
        <v>3</v>
      </c>
      <c r="B5" s="98"/>
      <c r="C5" s="99">
        <v>33</v>
      </c>
      <c r="D5" s="99">
        <v>13</v>
      </c>
      <c r="E5" s="99"/>
      <c r="F5" s="100"/>
    </row>
    <row r="6" spans="1:6" x14ac:dyDescent="0.25">
      <c r="A6" s="97">
        <v>4</v>
      </c>
      <c r="B6" s="98"/>
      <c r="C6" s="108">
        <v>28</v>
      </c>
      <c r="D6" s="99"/>
      <c r="E6" s="99"/>
      <c r="F6" s="100"/>
    </row>
    <row r="7" spans="1:6" x14ac:dyDescent="0.25">
      <c r="A7" s="97">
        <v>5</v>
      </c>
      <c r="B7" s="98"/>
      <c r="C7" s="99"/>
      <c r="D7" s="108">
        <v>10</v>
      </c>
      <c r="E7" s="99"/>
      <c r="F7" s="100"/>
    </row>
    <row r="8" spans="1:6" x14ac:dyDescent="0.25">
      <c r="A8" s="97">
        <v>6</v>
      </c>
      <c r="B8" s="98"/>
      <c r="C8" s="108">
        <v>29</v>
      </c>
      <c r="D8" s="108">
        <v>18</v>
      </c>
      <c r="E8" s="99"/>
      <c r="F8" s="100"/>
    </row>
    <row r="9" spans="1:6" x14ac:dyDescent="0.25">
      <c r="A9" s="97">
        <v>7</v>
      </c>
      <c r="B9" s="98"/>
      <c r="C9" s="108">
        <v>23</v>
      </c>
      <c r="D9" s="99"/>
      <c r="E9" s="99"/>
      <c r="F9" s="100"/>
    </row>
    <row r="10" spans="1:6" x14ac:dyDescent="0.25">
      <c r="A10" s="97">
        <v>8</v>
      </c>
      <c r="B10" s="98"/>
      <c r="C10" s="119">
        <v>48</v>
      </c>
      <c r="D10" s="108">
        <v>0</v>
      </c>
      <c r="E10" s="99"/>
      <c r="F10" s="100"/>
    </row>
    <row r="11" spans="1:6" x14ac:dyDescent="0.25">
      <c r="A11" s="97">
        <v>9</v>
      </c>
      <c r="B11" s="98"/>
      <c r="C11" s="119">
        <v>50</v>
      </c>
      <c r="D11" s="108">
        <v>29</v>
      </c>
      <c r="E11" s="99"/>
      <c r="F11" s="100"/>
    </row>
    <row r="12" spans="1:6" x14ac:dyDescent="0.25">
      <c r="A12" s="97">
        <v>10</v>
      </c>
      <c r="B12" s="101" t="s">
        <v>89</v>
      </c>
      <c r="C12" s="118">
        <v>53</v>
      </c>
      <c r="D12" s="99"/>
      <c r="E12" s="99"/>
      <c r="F12" s="100"/>
    </row>
    <row r="13" spans="1:6" x14ac:dyDescent="0.25">
      <c r="A13" s="97">
        <v>11</v>
      </c>
      <c r="B13" s="98">
        <v>3</v>
      </c>
      <c r="C13" s="99">
        <v>30</v>
      </c>
      <c r="D13" s="108">
        <v>19</v>
      </c>
      <c r="E13" s="99"/>
      <c r="F13" s="100"/>
    </row>
    <row r="14" spans="1:6" x14ac:dyDescent="0.25">
      <c r="A14" s="97">
        <v>12</v>
      </c>
      <c r="B14" s="98">
        <v>18</v>
      </c>
      <c r="C14" s="99"/>
      <c r="D14" s="108">
        <v>0</v>
      </c>
      <c r="E14" s="99"/>
      <c r="F14" s="100"/>
    </row>
    <row r="15" spans="1:6" x14ac:dyDescent="0.25">
      <c r="A15" s="97">
        <v>13</v>
      </c>
      <c r="B15" s="98">
        <v>27</v>
      </c>
      <c r="C15" s="99">
        <v>38</v>
      </c>
      <c r="D15" s="108">
        <v>29</v>
      </c>
      <c r="E15" s="99"/>
      <c r="F15" s="100"/>
    </row>
    <row r="16" spans="1:6" x14ac:dyDescent="0.25">
      <c r="A16" s="97">
        <v>14</v>
      </c>
      <c r="B16" s="98"/>
      <c r="C16" s="108">
        <v>32</v>
      </c>
      <c r="D16" s="108">
        <v>17</v>
      </c>
      <c r="E16" s="99"/>
      <c r="F16" s="100"/>
    </row>
    <row r="17" spans="1:6" x14ac:dyDescent="0.25">
      <c r="A17" s="97">
        <v>15</v>
      </c>
      <c r="B17" s="98">
        <v>25</v>
      </c>
      <c r="C17" s="108">
        <v>26</v>
      </c>
      <c r="D17" s="108">
        <v>31</v>
      </c>
      <c r="E17" s="99"/>
      <c r="F17" s="100"/>
    </row>
    <row r="18" spans="1:6" x14ac:dyDescent="0.25">
      <c r="A18" s="97">
        <v>16</v>
      </c>
      <c r="B18" s="98">
        <v>33</v>
      </c>
      <c r="C18" s="108">
        <v>37</v>
      </c>
      <c r="D18" s="108">
        <v>32</v>
      </c>
      <c r="E18" s="99"/>
      <c r="F18" s="100"/>
    </row>
    <row r="19" spans="1:6" x14ac:dyDescent="0.25">
      <c r="A19" s="97">
        <v>17</v>
      </c>
      <c r="B19" s="98">
        <v>19</v>
      </c>
      <c r="C19" s="108">
        <v>28</v>
      </c>
      <c r="D19" s="99"/>
      <c r="E19" s="99"/>
      <c r="F19" s="100"/>
    </row>
    <row r="20" spans="1:6" x14ac:dyDescent="0.25">
      <c r="A20" s="97">
        <v>18</v>
      </c>
      <c r="B20" s="98"/>
      <c r="C20" s="108">
        <v>17</v>
      </c>
      <c r="D20" s="99"/>
      <c r="E20" s="99"/>
      <c r="F20" s="100"/>
    </row>
    <row r="21" spans="1:6" x14ac:dyDescent="0.25">
      <c r="A21" s="97">
        <v>19</v>
      </c>
      <c r="B21" s="98">
        <v>18</v>
      </c>
      <c r="C21" s="99"/>
      <c r="D21" s="99"/>
      <c r="E21" s="99"/>
      <c r="F21" s="100"/>
    </row>
    <row r="22" spans="1:6" x14ac:dyDescent="0.25">
      <c r="A22" s="97">
        <v>20</v>
      </c>
      <c r="B22" s="98">
        <v>20</v>
      </c>
      <c r="C22" s="108">
        <v>24</v>
      </c>
      <c r="D22" s="99">
        <v>18</v>
      </c>
      <c r="E22" s="99"/>
      <c r="F22" s="100"/>
    </row>
    <row r="23" spans="1:6" x14ac:dyDescent="0.25">
      <c r="A23" s="97">
        <v>21</v>
      </c>
      <c r="B23" s="98">
        <v>27</v>
      </c>
      <c r="C23" s="108">
        <v>37</v>
      </c>
      <c r="D23" s="99">
        <v>29</v>
      </c>
      <c r="E23" s="99"/>
      <c r="F23" s="100"/>
    </row>
    <row r="24" spans="1:6" x14ac:dyDescent="0.25">
      <c r="A24" s="97">
        <v>22</v>
      </c>
      <c r="B24" s="98">
        <v>7</v>
      </c>
      <c r="C24" s="108">
        <v>47</v>
      </c>
      <c r="D24" s="99">
        <v>18</v>
      </c>
      <c r="E24" s="99"/>
      <c r="F24" s="100"/>
    </row>
    <row r="25" spans="1:6" x14ac:dyDescent="0.25">
      <c r="A25" s="97">
        <v>23</v>
      </c>
      <c r="B25" s="98">
        <v>24</v>
      </c>
      <c r="C25" s="108">
        <v>47</v>
      </c>
      <c r="D25" s="99"/>
      <c r="E25" s="99"/>
      <c r="F25" s="100"/>
    </row>
    <row r="26" spans="1:6" x14ac:dyDescent="0.25">
      <c r="A26" s="97">
        <v>24</v>
      </c>
      <c r="B26" s="98" t="s">
        <v>90</v>
      </c>
      <c r="C26" s="108">
        <v>45</v>
      </c>
      <c r="D26" s="99"/>
      <c r="E26" s="99"/>
      <c r="F26" s="100"/>
    </row>
    <row r="27" spans="1:6" x14ac:dyDescent="0.25">
      <c r="A27" s="97">
        <v>25</v>
      </c>
      <c r="B27" s="98"/>
      <c r="C27" s="108">
        <v>20</v>
      </c>
      <c r="D27" s="108">
        <v>19</v>
      </c>
      <c r="E27" s="99"/>
      <c r="F27" s="100"/>
    </row>
    <row r="28" spans="1:6" x14ac:dyDescent="0.25">
      <c r="A28" s="97">
        <v>26</v>
      </c>
      <c r="B28" s="98">
        <v>38</v>
      </c>
      <c r="C28" s="99"/>
      <c r="D28" s="99"/>
      <c r="E28" s="99"/>
      <c r="F28" s="100"/>
    </row>
    <row r="29" spans="1:6" x14ac:dyDescent="0.25">
      <c r="A29" s="97">
        <v>27</v>
      </c>
      <c r="B29" s="98">
        <v>15</v>
      </c>
      <c r="C29" s="108">
        <v>0</v>
      </c>
      <c r="D29" s="99">
        <v>19</v>
      </c>
      <c r="E29" s="99"/>
      <c r="F29" s="100"/>
    </row>
    <row r="30" spans="1:6" x14ac:dyDescent="0.25">
      <c r="A30" s="97">
        <v>28</v>
      </c>
      <c r="B30" s="98">
        <v>26</v>
      </c>
      <c r="C30" s="99">
        <v>0</v>
      </c>
      <c r="D30" s="99">
        <v>29</v>
      </c>
      <c r="E30" s="99"/>
      <c r="F30" s="100"/>
    </row>
    <row r="31" spans="1:6" x14ac:dyDescent="0.25">
      <c r="A31" s="97">
        <v>29</v>
      </c>
      <c r="B31" s="98">
        <v>25</v>
      </c>
      <c r="C31" s="108">
        <v>21</v>
      </c>
      <c r="D31" s="108">
        <v>15</v>
      </c>
      <c r="E31" s="99"/>
      <c r="F31" s="100"/>
    </row>
    <row r="32" spans="1:6" x14ac:dyDescent="0.25">
      <c r="A32" s="97">
        <v>30</v>
      </c>
      <c r="B32" s="98"/>
      <c r="C32" s="108">
        <v>0</v>
      </c>
      <c r="D32" s="99"/>
      <c r="E32" s="99"/>
      <c r="F32" s="100"/>
    </row>
    <row r="33" spans="1:7" x14ac:dyDescent="0.25">
      <c r="A33" s="102">
        <v>31</v>
      </c>
      <c r="B33" s="103">
        <v>15</v>
      </c>
      <c r="C33" s="104"/>
      <c r="D33" s="104"/>
      <c r="E33" s="104"/>
      <c r="F33" s="105"/>
    </row>
    <row r="34" spans="1:7" x14ac:dyDescent="0.25">
      <c r="A34" s="106" t="s">
        <v>94</v>
      </c>
      <c r="B34" s="107">
        <f>SUM(B3:B33)</f>
        <v>340</v>
      </c>
      <c r="C34" s="107">
        <f>SUM(C3:C33)</f>
        <v>768</v>
      </c>
      <c r="D34" s="107">
        <f>SUM(D3:D33)</f>
        <v>400</v>
      </c>
      <c r="E34" s="107">
        <f>SUM(E3:E33)</f>
        <v>0</v>
      </c>
      <c r="F34" s="107">
        <f>SUM(F3:F33)</f>
        <v>0</v>
      </c>
    </row>
    <row r="35" spans="1:7" x14ac:dyDescent="0.25">
      <c r="A35" s="106" t="s">
        <v>93</v>
      </c>
      <c r="B35" s="111">
        <f>(B34*1.5)</f>
        <v>510</v>
      </c>
      <c r="C35" s="111">
        <f>(C34*1.5)</f>
        <v>1152</v>
      </c>
      <c r="D35" s="111">
        <f>(D34*1.5)</f>
        <v>600</v>
      </c>
      <c r="E35" s="111">
        <f>(E34*1.5)</f>
        <v>0</v>
      </c>
      <c r="F35" s="111">
        <f>(F34*1.5)</f>
        <v>0</v>
      </c>
    </row>
    <row r="37" spans="1:7" x14ac:dyDescent="0.25">
      <c r="A37" s="106" t="s">
        <v>91</v>
      </c>
      <c r="B37" s="112"/>
      <c r="C37" s="112">
        <v>365</v>
      </c>
      <c r="D37" s="112">
        <v>235</v>
      </c>
      <c r="E37" s="112"/>
      <c r="F37" s="112"/>
      <c r="G37" s="151">
        <f>SUM(B37:F37)</f>
        <v>600</v>
      </c>
    </row>
    <row r="39" spans="1:7" x14ac:dyDescent="0.25">
      <c r="A39" s="106" t="s">
        <v>92</v>
      </c>
      <c r="B39" s="112"/>
      <c r="C39" s="112">
        <v>180</v>
      </c>
      <c r="D39" s="112">
        <v>108</v>
      </c>
      <c r="E39" s="112"/>
      <c r="F39" s="112"/>
      <c r="G39" s="151">
        <f>SUM(B39:F39)</f>
        <v>288</v>
      </c>
    </row>
    <row r="41" spans="1:7" ht="30" customHeight="1" x14ac:dyDescent="0.25">
      <c r="A41" s="113" t="s">
        <v>95</v>
      </c>
      <c r="B41" s="169">
        <f>(B35+B37-B39)</f>
        <v>510</v>
      </c>
      <c r="C41" s="169">
        <f>(C35+C37-C39)</f>
        <v>1337</v>
      </c>
      <c r="D41" s="169">
        <f>(D35+D37-D39)</f>
        <v>727</v>
      </c>
      <c r="E41" s="169">
        <f>(E35+E37-E39)</f>
        <v>0</v>
      </c>
      <c r="F41" s="169">
        <f>(F35+F37-F39)</f>
        <v>0</v>
      </c>
      <c r="G41" s="109"/>
    </row>
    <row r="43" spans="1:7" x14ac:dyDescent="0.25">
      <c r="A43" s="116" t="s">
        <v>96</v>
      </c>
      <c r="B43" s="116" t="s">
        <v>97</v>
      </c>
    </row>
    <row r="44" spans="1:7" x14ac:dyDescent="0.25">
      <c r="A44" s="116"/>
      <c r="B44" s="116" t="s">
        <v>100</v>
      </c>
    </row>
    <row r="45" spans="1:7" x14ac:dyDescent="0.25">
      <c r="B45" s="114"/>
      <c r="C45" t="s">
        <v>98</v>
      </c>
    </row>
    <row r="46" spans="1:7" x14ac:dyDescent="0.25">
      <c r="B46" s="115"/>
      <c r="C46" t="s">
        <v>99</v>
      </c>
    </row>
    <row r="48" spans="1:7" x14ac:dyDescent="0.25">
      <c r="A48" t="s">
        <v>125</v>
      </c>
      <c r="B48" s="54">
        <v>-600</v>
      </c>
      <c r="E48" s="117"/>
    </row>
  </sheetData>
  <mergeCells count="1">
    <mergeCell ref="B1:F1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26"/>
  <sheetViews>
    <sheetView topLeftCell="A199" workbookViewId="0">
      <pane xSplit="1" topLeftCell="B1" activePane="topRight" state="frozen"/>
      <selection activeCell="A133" sqref="A133"/>
      <selection pane="topRight" activeCell="D212" sqref="D212"/>
    </sheetView>
  </sheetViews>
  <sheetFormatPr baseColWidth="10" defaultRowHeight="15" x14ac:dyDescent="0.25"/>
  <cols>
    <col min="1" max="1" width="13.28515625" bestFit="1" customWidth="1"/>
    <col min="2" max="17" width="9.7109375" customWidth="1"/>
    <col min="18" max="18" width="13" customWidth="1"/>
    <col min="19" max="19" width="12" bestFit="1" customWidth="1"/>
    <col min="20" max="20" width="13.42578125" bestFit="1" customWidth="1"/>
  </cols>
  <sheetData>
    <row r="1" spans="1:20" ht="18.75" customHeight="1" x14ac:dyDescent="0.25">
      <c r="A1" s="184" t="s">
        <v>109</v>
      </c>
      <c r="B1" s="365" t="s">
        <v>110</v>
      </c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147" t="s">
        <v>11</v>
      </c>
      <c r="S1" s="158"/>
      <c r="T1" s="160" t="s">
        <v>118</v>
      </c>
    </row>
    <row r="2" spans="1:20" x14ac:dyDescent="0.25">
      <c r="A2" s="150">
        <v>2011</v>
      </c>
      <c r="B2" s="366" t="s">
        <v>104</v>
      </c>
      <c r="C2" s="366"/>
      <c r="D2" s="366"/>
      <c r="E2" s="366"/>
      <c r="F2" s="366" t="s">
        <v>105</v>
      </c>
      <c r="G2" s="366"/>
      <c r="H2" s="366"/>
      <c r="I2" s="366"/>
      <c r="J2" s="366" t="s">
        <v>106</v>
      </c>
      <c r="K2" s="366"/>
      <c r="L2" s="366"/>
      <c r="M2" s="366"/>
      <c r="N2" s="366" t="s">
        <v>107</v>
      </c>
      <c r="O2" s="366"/>
      <c r="P2" s="366"/>
      <c r="Q2" s="366"/>
      <c r="R2" s="149"/>
      <c r="S2" s="149"/>
      <c r="T2" s="161" t="s">
        <v>119</v>
      </c>
    </row>
    <row r="3" spans="1:20" x14ac:dyDescent="0.25">
      <c r="A3" s="127" t="s">
        <v>103</v>
      </c>
      <c r="B3" s="361">
        <v>1300</v>
      </c>
      <c r="C3" s="361"/>
      <c r="D3" s="361"/>
      <c r="E3" s="361"/>
      <c r="F3" s="361">
        <v>20</v>
      </c>
      <c r="G3" s="361"/>
      <c r="H3" s="361"/>
      <c r="I3" s="361"/>
      <c r="J3" s="361">
        <v>560</v>
      </c>
      <c r="K3" s="361"/>
      <c r="L3" s="361"/>
      <c r="M3" s="361"/>
      <c r="N3" s="361"/>
      <c r="O3" s="361"/>
      <c r="P3" s="361"/>
      <c r="Q3" s="362"/>
      <c r="R3" s="129">
        <f>SUM(B3:Q3)</f>
        <v>1880</v>
      </c>
      <c r="S3" s="159"/>
      <c r="T3" s="162" t="s">
        <v>120</v>
      </c>
    </row>
    <row r="4" spans="1:20" x14ac:dyDescent="0.25">
      <c r="A4" s="110" t="s">
        <v>108</v>
      </c>
      <c r="B4" s="124" t="s">
        <v>101</v>
      </c>
      <c r="C4" s="125" t="s">
        <v>102</v>
      </c>
      <c r="D4" s="125" t="s">
        <v>111</v>
      </c>
      <c r="E4" s="126" t="s">
        <v>113</v>
      </c>
      <c r="F4" s="124" t="s">
        <v>101</v>
      </c>
      <c r="G4" s="125" t="s">
        <v>102</v>
      </c>
      <c r="H4" s="125" t="s">
        <v>111</v>
      </c>
      <c r="I4" s="126" t="s">
        <v>113</v>
      </c>
      <c r="J4" s="124" t="s">
        <v>101</v>
      </c>
      <c r="K4" s="125" t="s">
        <v>102</v>
      </c>
      <c r="L4" s="125" t="s">
        <v>111</v>
      </c>
      <c r="M4" s="126" t="s">
        <v>113</v>
      </c>
      <c r="N4" s="124" t="s">
        <v>101</v>
      </c>
      <c r="O4" s="125" t="s">
        <v>102</v>
      </c>
      <c r="P4" s="125" t="s">
        <v>111</v>
      </c>
      <c r="Q4" s="125" t="s">
        <v>113</v>
      </c>
      <c r="R4" s="130"/>
      <c r="S4" s="148"/>
      <c r="T4" s="166" t="s">
        <v>121</v>
      </c>
    </row>
    <row r="5" spans="1:20" x14ac:dyDescent="0.25">
      <c r="A5">
        <v>1</v>
      </c>
      <c r="B5" s="120"/>
      <c r="C5" s="121"/>
      <c r="D5" s="141"/>
      <c r="E5" s="143"/>
      <c r="F5" s="120"/>
      <c r="G5" s="121"/>
      <c r="H5" s="141"/>
      <c r="I5" s="143"/>
      <c r="J5" s="120"/>
      <c r="K5" s="121"/>
      <c r="L5" s="141"/>
      <c r="M5" s="143"/>
      <c r="N5" s="120"/>
      <c r="O5" s="121"/>
      <c r="P5" s="141"/>
      <c r="Q5" s="145"/>
      <c r="R5" s="131"/>
      <c r="S5" s="148"/>
      <c r="T5" s="165"/>
    </row>
    <row r="6" spans="1:20" x14ac:dyDescent="0.25">
      <c r="A6">
        <v>2</v>
      </c>
      <c r="B6" s="122"/>
      <c r="C6" s="123"/>
      <c r="D6" s="142"/>
      <c r="E6" s="144"/>
      <c r="F6" s="122"/>
      <c r="G6" s="123"/>
      <c r="H6" s="142"/>
      <c r="I6" s="144"/>
      <c r="J6" s="122"/>
      <c r="K6" s="123"/>
      <c r="L6" s="142"/>
      <c r="M6" s="144"/>
      <c r="N6" s="122"/>
      <c r="O6" s="123"/>
      <c r="P6" s="142"/>
      <c r="Q6" s="146"/>
      <c r="R6" s="131"/>
      <c r="S6" s="148"/>
      <c r="T6" s="165"/>
    </row>
    <row r="7" spans="1:20" x14ac:dyDescent="0.25">
      <c r="A7">
        <v>3</v>
      </c>
      <c r="B7" s="122"/>
      <c r="C7" s="123"/>
      <c r="D7" s="142"/>
      <c r="E7" s="144"/>
      <c r="F7" s="122"/>
      <c r="G7" s="123"/>
      <c r="H7" s="142"/>
      <c r="I7" s="144"/>
      <c r="J7" s="122"/>
      <c r="K7" s="123"/>
      <c r="L7" s="142"/>
      <c r="M7" s="144"/>
      <c r="N7" s="122"/>
      <c r="O7" s="123"/>
      <c r="P7" s="142"/>
      <c r="Q7" s="146"/>
      <c r="R7" s="131"/>
      <c r="S7" s="148"/>
      <c r="T7" s="165"/>
    </row>
    <row r="8" spans="1:20" x14ac:dyDescent="0.25">
      <c r="A8">
        <v>4</v>
      </c>
      <c r="B8" s="122"/>
      <c r="C8" s="123"/>
      <c r="D8" s="142"/>
      <c r="E8" s="144"/>
      <c r="F8" s="122"/>
      <c r="G8" s="123"/>
      <c r="H8" s="142"/>
      <c r="I8" s="144"/>
      <c r="J8" s="122"/>
      <c r="K8" s="123"/>
      <c r="L8" s="142"/>
      <c r="M8" s="144"/>
      <c r="N8" s="122"/>
      <c r="O8" s="123"/>
      <c r="P8" s="142"/>
      <c r="Q8" s="146"/>
      <c r="R8" s="131"/>
      <c r="S8" s="148"/>
      <c r="T8" s="165"/>
    </row>
    <row r="9" spans="1:20" x14ac:dyDescent="0.25">
      <c r="A9">
        <v>5</v>
      </c>
      <c r="B9" s="122"/>
      <c r="C9" s="123"/>
      <c r="D9" s="142"/>
      <c r="E9" s="144"/>
      <c r="F9" s="122"/>
      <c r="G9" s="123"/>
      <c r="H9" s="142"/>
      <c r="I9" s="144"/>
      <c r="J9" s="122"/>
      <c r="K9" s="123"/>
      <c r="L9" s="142"/>
      <c r="M9" s="144"/>
      <c r="N9" s="122"/>
      <c r="O9" s="123"/>
      <c r="P9" s="142"/>
      <c r="Q9" s="146"/>
      <c r="R9" s="131"/>
      <c r="S9" s="148"/>
      <c r="T9" s="165"/>
    </row>
    <row r="10" spans="1:20" x14ac:dyDescent="0.25">
      <c r="A10">
        <v>6</v>
      </c>
      <c r="B10" s="122"/>
      <c r="C10" s="123"/>
      <c r="D10" s="142"/>
      <c r="E10" s="144"/>
      <c r="F10" s="122"/>
      <c r="G10" s="123"/>
      <c r="H10" s="142"/>
      <c r="I10" s="144"/>
      <c r="J10" s="122"/>
      <c r="K10" s="123"/>
      <c r="L10" s="142"/>
      <c r="M10" s="144"/>
      <c r="N10" s="122"/>
      <c r="O10" s="123"/>
      <c r="P10" s="142"/>
      <c r="Q10" s="146"/>
      <c r="R10" s="131"/>
      <c r="S10" s="148"/>
      <c r="T10" s="165"/>
    </row>
    <row r="11" spans="1:20" x14ac:dyDescent="0.25">
      <c r="A11">
        <v>7</v>
      </c>
      <c r="B11" s="122"/>
      <c r="C11" s="123"/>
      <c r="D11" s="142"/>
      <c r="E11" s="144"/>
      <c r="F11" s="122"/>
      <c r="G11" s="123"/>
      <c r="H11" s="142"/>
      <c r="I11" s="144"/>
      <c r="J11" s="122"/>
      <c r="K11" s="123"/>
      <c r="L11" s="142"/>
      <c r="M11" s="144"/>
      <c r="N11" s="122"/>
      <c r="O11" s="123"/>
      <c r="P11" s="142"/>
      <c r="Q11" s="146"/>
      <c r="R11" s="131"/>
      <c r="S11" s="148"/>
      <c r="T11" s="165"/>
    </row>
    <row r="12" spans="1:20" x14ac:dyDescent="0.25">
      <c r="A12">
        <v>8</v>
      </c>
      <c r="B12" s="122"/>
      <c r="C12" s="123"/>
      <c r="D12" s="142"/>
      <c r="E12" s="144"/>
      <c r="F12" s="122"/>
      <c r="G12" s="123"/>
      <c r="H12" s="142"/>
      <c r="I12" s="144"/>
      <c r="J12" s="122"/>
      <c r="K12" s="123"/>
      <c r="L12" s="142"/>
      <c r="M12" s="144"/>
      <c r="N12" s="122"/>
      <c r="O12" s="123"/>
      <c r="P12" s="142"/>
      <c r="Q12" s="146"/>
      <c r="R12" s="131"/>
      <c r="S12" s="148"/>
      <c r="T12" s="165"/>
    </row>
    <row r="13" spans="1:20" x14ac:dyDescent="0.25">
      <c r="A13">
        <v>9</v>
      </c>
      <c r="B13" s="122"/>
      <c r="C13" s="123">
        <v>400</v>
      </c>
      <c r="D13" s="142"/>
      <c r="E13" s="144"/>
      <c r="F13" s="122"/>
      <c r="G13" s="123"/>
      <c r="H13" s="142"/>
      <c r="I13" s="144"/>
      <c r="J13" s="122"/>
      <c r="K13" s="123">
        <v>240</v>
      </c>
      <c r="L13" s="142"/>
      <c r="M13" s="144"/>
      <c r="N13" s="122"/>
      <c r="O13" s="123"/>
      <c r="P13" s="142"/>
      <c r="Q13" s="146"/>
      <c r="R13" s="131"/>
      <c r="S13" s="148"/>
      <c r="T13" s="165"/>
    </row>
    <row r="14" spans="1:20" x14ac:dyDescent="0.25">
      <c r="A14">
        <v>10</v>
      </c>
      <c r="B14" s="122"/>
      <c r="C14" s="123">
        <v>600</v>
      </c>
      <c r="D14" s="142">
        <v>340</v>
      </c>
      <c r="E14" s="144"/>
      <c r="F14" s="122"/>
      <c r="G14" s="123"/>
      <c r="H14" s="142"/>
      <c r="I14" s="144"/>
      <c r="J14" s="122"/>
      <c r="K14" s="123">
        <v>40</v>
      </c>
      <c r="L14" s="142"/>
      <c r="M14" s="144"/>
      <c r="N14" s="122"/>
      <c r="O14" s="123"/>
      <c r="P14" s="142"/>
      <c r="Q14" s="146"/>
      <c r="R14" s="131"/>
      <c r="S14" s="148"/>
      <c r="T14" s="165"/>
    </row>
    <row r="15" spans="1:20" x14ac:dyDescent="0.25">
      <c r="A15">
        <v>11</v>
      </c>
      <c r="B15" s="122"/>
      <c r="C15" s="123">
        <v>300</v>
      </c>
      <c r="D15" s="142">
        <v>140</v>
      </c>
      <c r="E15" s="144"/>
      <c r="F15" s="122"/>
      <c r="G15" s="123"/>
      <c r="H15" s="142"/>
      <c r="I15" s="144"/>
      <c r="J15" s="122"/>
      <c r="K15" s="123">
        <v>260</v>
      </c>
      <c r="L15" s="142"/>
      <c r="M15" s="144"/>
      <c r="N15" s="122"/>
      <c r="O15" s="123"/>
      <c r="P15" s="142"/>
      <c r="Q15" s="146"/>
      <c r="R15" s="131"/>
      <c r="S15" s="148"/>
      <c r="T15" s="165"/>
    </row>
    <row r="16" spans="1:20" x14ac:dyDescent="0.25">
      <c r="A16">
        <v>12</v>
      </c>
      <c r="B16" s="122">
        <v>1500</v>
      </c>
      <c r="C16" s="123"/>
      <c r="D16" s="142"/>
      <c r="E16" s="144"/>
      <c r="F16" s="122"/>
      <c r="G16" s="123"/>
      <c r="H16" s="142"/>
      <c r="I16" s="144"/>
      <c r="J16" s="122">
        <v>500</v>
      </c>
      <c r="K16" s="123"/>
      <c r="L16" s="142"/>
      <c r="M16" s="144"/>
      <c r="N16" s="122"/>
      <c r="O16" s="123"/>
      <c r="P16" s="142"/>
      <c r="Q16" s="146"/>
      <c r="R16" s="131"/>
      <c r="S16" s="148"/>
      <c r="T16" s="165"/>
    </row>
    <row r="17" spans="1:20" x14ac:dyDescent="0.25">
      <c r="A17">
        <v>13</v>
      </c>
      <c r="B17" s="122">
        <v>520</v>
      </c>
      <c r="C17" s="167">
        <v>820</v>
      </c>
      <c r="D17" s="142">
        <v>120</v>
      </c>
      <c r="E17" s="144"/>
      <c r="F17" s="122">
        <v>20</v>
      </c>
      <c r="G17" s="123"/>
      <c r="H17" s="142"/>
      <c r="I17" s="144"/>
      <c r="J17" s="122">
        <v>150</v>
      </c>
      <c r="K17" s="167">
        <v>60</v>
      </c>
      <c r="L17" s="142"/>
      <c r="M17" s="144"/>
      <c r="N17" s="122">
        <v>50</v>
      </c>
      <c r="O17" s="123"/>
      <c r="P17" s="142"/>
      <c r="Q17" s="146"/>
      <c r="R17" s="131"/>
      <c r="S17" s="148"/>
      <c r="T17" s="165"/>
    </row>
    <row r="18" spans="1:20" x14ac:dyDescent="0.25">
      <c r="A18">
        <v>14</v>
      </c>
      <c r="B18" s="122">
        <v>920</v>
      </c>
      <c r="C18" s="167">
        <v>100</v>
      </c>
      <c r="D18" s="142">
        <v>100</v>
      </c>
      <c r="E18" s="144">
        <v>240</v>
      </c>
      <c r="F18" s="122">
        <v>10</v>
      </c>
      <c r="G18" s="167">
        <v>30</v>
      </c>
      <c r="H18" s="142"/>
      <c r="I18" s="144"/>
      <c r="J18" s="122">
        <v>100</v>
      </c>
      <c r="K18" s="167">
        <v>700</v>
      </c>
      <c r="L18" s="142"/>
      <c r="M18" s="144"/>
      <c r="N18" s="122"/>
      <c r="O18" s="167">
        <v>50</v>
      </c>
      <c r="P18" s="142"/>
      <c r="Q18" s="146"/>
      <c r="R18" s="131"/>
      <c r="S18" s="148"/>
      <c r="T18" s="165">
        <v>42</v>
      </c>
    </row>
    <row r="19" spans="1:20" x14ac:dyDescent="0.25">
      <c r="A19">
        <v>15</v>
      </c>
      <c r="B19" s="122">
        <v>20</v>
      </c>
      <c r="C19" s="123"/>
      <c r="D19" s="142"/>
      <c r="E19" s="144"/>
      <c r="F19" s="122">
        <v>50</v>
      </c>
      <c r="G19" s="123"/>
      <c r="H19" s="142"/>
      <c r="I19" s="144"/>
      <c r="J19" s="122">
        <v>800</v>
      </c>
      <c r="K19" s="167">
        <v>810</v>
      </c>
      <c r="L19" s="142"/>
      <c r="M19" s="144">
        <v>200</v>
      </c>
      <c r="N19" s="122">
        <v>80</v>
      </c>
      <c r="O19" s="167">
        <v>80</v>
      </c>
      <c r="P19" s="142"/>
      <c r="Q19" s="146"/>
      <c r="R19" s="131"/>
      <c r="S19" s="148"/>
      <c r="T19" s="165">
        <v>181</v>
      </c>
    </row>
    <row r="20" spans="1:20" x14ac:dyDescent="0.25">
      <c r="A20">
        <v>16</v>
      </c>
      <c r="B20" s="122">
        <v>10</v>
      </c>
      <c r="C20" s="123"/>
      <c r="D20" s="142"/>
      <c r="E20" s="144"/>
      <c r="F20" s="122">
        <v>20</v>
      </c>
      <c r="G20" s="167">
        <v>90</v>
      </c>
      <c r="H20" s="142"/>
      <c r="I20" s="144"/>
      <c r="J20" s="122">
        <v>800</v>
      </c>
      <c r="K20" s="167">
        <v>800</v>
      </c>
      <c r="L20" s="170">
        <v>200</v>
      </c>
      <c r="M20" s="144"/>
      <c r="N20" s="122">
        <v>100</v>
      </c>
      <c r="O20" s="123"/>
      <c r="P20" s="142"/>
      <c r="Q20" s="146"/>
      <c r="R20" s="131"/>
      <c r="S20" s="148"/>
      <c r="T20" s="165">
        <v>120</v>
      </c>
    </row>
    <row r="21" spans="1:20" x14ac:dyDescent="0.25">
      <c r="A21">
        <v>17</v>
      </c>
      <c r="B21" s="122"/>
      <c r="C21" s="123"/>
      <c r="D21" s="142"/>
      <c r="E21" s="144"/>
      <c r="F21" s="122">
        <v>100</v>
      </c>
      <c r="G21" s="167">
        <v>80</v>
      </c>
      <c r="H21" s="142"/>
      <c r="I21" s="144"/>
      <c r="J21" s="122"/>
      <c r="K21" s="123"/>
      <c r="L21" s="171">
        <v>90</v>
      </c>
      <c r="M21" s="144"/>
      <c r="N21" s="122"/>
      <c r="O21" s="167">
        <v>100</v>
      </c>
      <c r="P21" s="142"/>
      <c r="Q21" s="168"/>
      <c r="R21" s="131"/>
      <c r="S21" s="148"/>
      <c r="T21" s="165"/>
    </row>
    <row r="22" spans="1:20" x14ac:dyDescent="0.25">
      <c r="A22">
        <v>18</v>
      </c>
      <c r="B22" s="122">
        <v>20</v>
      </c>
      <c r="C22" s="123"/>
      <c r="D22" s="142"/>
      <c r="E22" s="144"/>
      <c r="F22" s="122"/>
      <c r="G22" s="123"/>
      <c r="H22" s="142"/>
      <c r="I22" s="144"/>
      <c r="J22" s="122"/>
      <c r="K22" s="123"/>
      <c r="L22" s="142"/>
      <c r="M22" s="144"/>
      <c r="N22" s="122"/>
      <c r="O22" s="123"/>
      <c r="P22" s="142"/>
      <c r="Q22" s="146"/>
      <c r="R22" s="131"/>
      <c r="S22" s="148"/>
      <c r="T22" s="165">
        <v>105</v>
      </c>
    </row>
    <row r="23" spans="1:20" x14ac:dyDescent="0.25">
      <c r="A23">
        <v>19</v>
      </c>
      <c r="B23" s="122">
        <v>630</v>
      </c>
      <c r="C23" s="123"/>
      <c r="D23" s="142"/>
      <c r="E23" s="144"/>
      <c r="F23" s="122"/>
      <c r="G23" s="123"/>
      <c r="H23" s="142"/>
      <c r="I23" s="144"/>
      <c r="J23" s="122">
        <v>900</v>
      </c>
      <c r="K23" s="123"/>
      <c r="L23" s="142"/>
      <c r="M23" s="144"/>
      <c r="N23" s="122">
        <v>100</v>
      </c>
      <c r="O23" s="123"/>
      <c r="P23" s="142"/>
      <c r="Q23" s="146"/>
      <c r="R23" s="131"/>
      <c r="S23" s="148"/>
      <c r="T23" s="165"/>
    </row>
    <row r="24" spans="1:20" x14ac:dyDescent="0.25">
      <c r="A24">
        <v>20</v>
      </c>
      <c r="B24" s="122"/>
      <c r="C24" s="167">
        <v>60</v>
      </c>
      <c r="D24" s="142"/>
      <c r="E24" s="144"/>
      <c r="F24" s="122"/>
      <c r="G24" s="123"/>
      <c r="H24" s="142"/>
      <c r="I24" s="144"/>
      <c r="J24" s="122"/>
      <c r="K24" s="167">
        <v>800</v>
      </c>
      <c r="L24" s="142"/>
      <c r="M24" s="144">
        <v>300</v>
      </c>
      <c r="N24" s="122"/>
      <c r="O24" s="123"/>
      <c r="P24" s="142"/>
      <c r="Q24" s="146"/>
      <c r="R24" s="131"/>
      <c r="S24" s="148"/>
      <c r="T24" s="165"/>
    </row>
    <row r="25" spans="1:20" x14ac:dyDescent="0.25">
      <c r="A25">
        <v>21</v>
      </c>
      <c r="B25" s="122"/>
      <c r="C25" s="123"/>
      <c r="D25" s="142"/>
      <c r="E25" s="144"/>
      <c r="F25" s="122"/>
      <c r="G25" s="123"/>
      <c r="H25" s="142"/>
      <c r="I25" s="144"/>
      <c r="J25" s="179">
        <v>300</v>
      </c>
      <c r="K25" s="167">
        <v>200</v>
      </c>
      <c r="L25" s="142"/>
      <c r="M25" s="144"/>
      <c r="N25" s="122"/>
      <c r="O25" s="123"/>
      <c r="P25" s="142"/>
      <c r="Q25" s="146"/>
      <c r="R25" s="131"/>
      <c r="S25" s="148"/>
      <c r="T25" s="165"/>
    </row>
    <row r="26" spans="1:20" x14ac:dyDescent="0.25">
      <c r="A26">
        <v>22</v>
      </c>
      <c r="B26" s="178">
        <v>600</v>
      </c>
      <c r="C26" s="123"/>
      <c r="D26" s="142"/>
      <c r="E26" s="144"/>
      <c r="F26" s="122"/>
      <c r="G26" s="123"/>
      <c r="H26" s="142"/>
      <c r="I26" s="144"/>
      <c r="J26" s="122">
        <v>850</v>
      </c>
      <c r="K26" s="167">
        <v>800</v>
      </c>
      <c r="L26" s="142"/>
      <c r="M26" s="144"/>
      <c r="N26" s="122">
        <v>20</v>
      </c>
      <c r="O26" s="123"/>
      <c r="P26" s="142"/>
      <c r="Q26" s="146"/>
      <c r="R26" s="131"/>
      <c r="S26" s="148"/>
      <c r="T26" s="165">
        <v>90</v>
      </c>
    </row>
    <row r="27" spans="1:20" x14ac:dyDescent="0.25">
      <c r="A27">
        <v>23</v>
      </c>
      <c r="B27" s="122">
        <v>100</v>
      </c>
      <c r="C27" s="123"/>
      <c r="D27" s="142"/>
      <c r="E27" s="144"/>
      <c r="F27" s="122">
        <v>430</v>
      </c>
      <c r="G27" s="123"/>
      <c r="H27" s="142"/>
      <c r="I27" s="144"/>
      <c r="J27" s="122">
        <v>800</v>
      </c>
      <c r="K27" s="123">
        <v>150</v>
      </c>
      <c r="L27" s="142"/>
      <c r="M27" s="144"/>
      <c r="N27" s="122">
        <v>100</v>
      </c>
      <c r="O27" s="123"/>
      <c r="P27" s="142"/>
      <c r="Q27" s="146"/>
      <c r="R27" s="131"/>
      <c r="S27" s="148"/>
      <c r="T27" s="165">
        <v>70</v>
      </c>
    </row>
    <row r="28" spans="1:20" x14ac:dyDescent="0.25">
      <c r="A28">
        <v>24</v>
      </c>
      <c r="B28" s="122"/>
      <c r="C28" s="167">
        <v>600</v>
      </c>
      <c r="D28" s="171">
        <v>120</v>
      </c>
      <c r="E28" s="144"/>
      <c r="F28" s="122"/>
      <c r="G28" s="167">
        <v>200</v>
      </c>
      <c r="H28" s="142"/>
      <c r="I28" s="144"/>
      <c r="J28" s="122"/>
      <c r="K28" s="167">
        <v>800</v>
      </c>
      <c r="L28" s="171">
        <v>200</v>
      </c>
      <c r="M28" s="144"/>
      <c r="N28" s="122"/>
      <c r="O28" s="123"/>
      <c r="P28" s="142"/>
      <c r="Q28" s="146"/>
      <c r="R28" s="131"/>
      <c r="S28" s="148"/>
      <c r="T28" s="165"/>
    </row>
    <row r="29" spans="1:20" x14ac:dyDescent="0.25">
      <c r="A29">
        <v>25</v>
      </c>
      <c r="B29" s="122">
        <v>700</v>
      </c>
      <c r="C29" s="167"/>
      <c r="D29" s="142"/>
      <c r="E29" s="144"/>
      <c r="F29" s="122">
        <v>210</v>
      </c>
      <c r="G29" s="123"/>
      <c r="H29" s="142"/>
      <c r="I29" s="144"/>
      <c r="J29" s="122">
        <v>800</v>
      </c>
      <c r="K29" s="123"/>
      <c r="L29" s="142"/>
      <c r="M29" s="144"/>
      <c r="N29" s="122"/>
      <c r="O29" s="123"/>
      <c r="P29" s="142"/>
      <c r="Q29" s="146"/>
      <c r="R29" s="131"/>
      <c r="S29" s="148"/>
      <c r="T29" s="165">
        <v>140</v>
      </c>
    </row>
    <row r="30" spans="1:20" x14ac:dyDescent="0.25">
      <c r="A30">
        <v>26</v>
      </c>
      <c r="B30" s="122"/>
      <c r="C30" s="123"/>
      <c r="D30" s="142"/>
      <c r="E30" s="144"/>
      <c r="F30" s="122"/>
      <c r="G30" s="123"/>
      <c r="H30" s="142"/>
      <c r="I30" s="144"/>
      <c r="J30" s="122"/>
      <c r="K30" s="123"/>
      <c r="L30" s="142"/>
      <c r="M30" s="144"/>
      <c r="N30" s="122"/>
      <c r="O30" s="123"/>
      <c r="P30" s="142"/>
      <c r="Q30" s="146"/>
      <c r="R30" s="131"/>
      <c r="S30" s="148"/>
      <c r="T30" s="165"/>
    </row>
    <row r="31" spans="1:20" x14ac:dyDescent="0.25">
      <c r="A31">
        <v>27</v>
      </c>
      <c r="B31" s="122"/>
      <c r="C31" s="123"/>
      <c r="D31" s="142"/>
      <c r="E31" s="144"/>
      <c r="F31" s="122"/>
      <c r="G31" s="167"/>
      <c r="H31" s="142"/>
      <c r="I31" s="144"/>
      <c r="J31" s="122"/>
      <c r="K31" s="167">
        <v>800</v>
      </c>
      <c r="L31" s="142"/>
      <c r="M31" s="144"/>
      <c r="N31" s="122"/>
      <c r="O31" s="123"/>
      <c r="P31" s="142"/>
      <c r="Q31" s="146"/>
      <c r="R31" s="131"/>
      <c r="S31" s="148"/>
      <c r="T31" s="165"/>
    </row>
    <row r="32" spans="1:20" x14ac:dyDescent="0.25">
      <c r="A32">
        <v>28</v>
      </c>
      <c r="B32" s="122"/>
      <c r="C32" s="167">
        <v>50</v>
      </c>
      <c r="D32" s="142"/>
      <c r="E32" s="144"/>
      <c r="F32" s="122"/>
      <c r="G32" s="123"/>
      <c r="H32" s="142"/>
      <c r="I32" s="144"/>
      <c r="J32" s="122">
        <v>800</v>
      </c>
      <c r="K32" s="167">
        <v>800</v>
      </c>
      <c r="L32" s="142"/>
      <c r="M32" s="144"/>
      <c r="N32" s="122"/>
      <c r="O32" s="123"/>
      <c r="P32" s="142"/>
      <c r="Q32" s="146"/>
      <c r="R32" s="131"/>
      <c r="S32" s="148"/>
      <c r="T32" s="165"/>
    </row>
    <row r="33" spans="1:20" x14ac:dyDescent="0.25">
      <c r="A33">
        <v>29</v>
      </c>
      <c r="B33" s="122">
        <v>50</v>
      </c>
      <c r="C33" s="123"/>
      <c r="D33" s="142"/>
      <c r="E33" s="144"/>
      <c r="F33" s="122"/>
      <c r="G33" s="167">
        <v>50</v>
      </c>
      <c r="H33" s="142"/>
      <c r="I33" s="144"/>
      <c r="J33" s="122">
        <v>800</v>
      </c>
      <c r="K33" s="167">
        <v>800</v>
      </c>
      <c r="L33" s="142">
        <v>60</v>
      </c>
      <c r="M33" s="144">
        <v>45</v>
      </c>
      <c r="N33" s="122"/>
      <c r="O33" s="123"/>
      <c r="P33" s="142"/>
      <c r="Q33" s="146"/>
      <c r="R33" s="131"/>
      <c r="S33" s="148"/>
      <c r="T33" s="165"/>
    </row>
    <row r="34" spans="1:20" x14ac:dyDescent="0.25">
      <c r="A34">
        <v>30</v>
      </c>
      <c r="B34" s="122">
        <v>70</v>
      </c>
      <c r="C34" s="123"/>
      <c r="D34" s="142"/>
      <c r="E34" s="144"/>
      <c r="F34" s="122">
        <v>170</v>
      </c>
      <c r="G34" s="182">
        <v>50</v>
      </c>
      <c r="H34" s="142"/>
      <c r="I34" s="144"/>
      <c r="J34" s="122">
        <v>800</v>
      </c>
      <c r="K34" s="182">
        <v>800</v>
      </c>
      <c r="L34" s="142"/>
      <c r="M34" s="144"/>
      <c r="N34" s="122">
        <v>100</v>
      </c>
      <c r="O34" s="123"/>
      <c r="P34" s="142"/>
      <c r="Q34" s="146"/>
      <c r="R34" s="131"/>
      <c r="S34" s="148"/>
      <c r="T34" s="165">
        <v>40</v>
      </c>
    </row>
    <row r="35" spans="1:20" x14ac:dyDescent="0.25">
      <c r="A35">
        <v>31</v>
      </c>
      <c r="B35" s="122"/>
      <c r="C35" s="123"/>
      <c r="D35" s="142"/>
      <c r="E35" s="144"/>
      <c r="F35" s="122"/>
      <c r="G35" s="123"/>
      <c r="H35" s="142"/>
      <c r="I35" s="144"/>
      <c r="J35" s="122"/>
      <c r="K35" s="123"/>
      <c r="L35" s="142"/>
      <c r="M35" s="144"/>
      <c r="N35" s="122"/>
      <c r="O35" s="123"/>
      <c r="P35" s="142"/>
      <c r="Q35" s="146"/>
      <c r="R35" s="131"/>
      <c r="S35" s="148"/>
      <c r="T35" s="165"/>
    </row>
    <row r="36" spans="1:20" x14ac:dyDescent="0.25">
      <c r="A36" s="154" t="s">
        <v>11</v>
      </c>
      <c r="B36" s="132">
        <f t="shared" ref="B36:Q36" si="0">SUM(B5:B35)</f>
        <v>5140</v>
      </c>
      <c r="C36" s="133">
        <f t="shared" si="0"/>
        <v>2930</v>
      </c>
      <c r="D36" s="133">
        <f t="shared" si="0"/>
        <v>820</v>
      </c>
      <c r="E36" s="134">
        <f t="shared" si="0"/>
        <v>240</v>
      </c>
      <c r="F36" s="132">
        <f t="shared" si="0"/>
        <v>1010</v>
      </c>
      <c r="G36" s="133">
        <f t="shared" si="0"/>
        <v>500</v>
      </c>
      <c r="H36" s="133">
        <f t="shared" si="0"/>
        <v>0</v>
      </c>
      <c r="I36" s="134">
        <f t="shared" si="0"/>
        <v>0</v>
      </c>
      <c r="J36" s="132">
        <f t="shared" si="0"/>
        <v>8400</v>
      </c>
      <c r="K36" s="133">
        <f t="shared" si="0"/>
        <v>8860</v>
      </c>
      <c r="L36" s="133">
        <f t="shared" si="0"/>
        <v>550</v>
      </c>
      <c r="M36" s="134">
        <f t="shared" si="0"/>
        <v>545</v>
      </c>
      <c r="N36" s="132">
        <f t="shared" si="0"/>
        <v>550</v>
      </c>
      <c r="O36" s="133">
        <f t="shared" si="0"/>
        <v>230</v>
      </c>
      <c r="P36" s="133">
        <f t="shared" si="0"/>
        <v>0</v>
      </c>
      <c r="Q36" s="135">
        <f t="shared" si="0"/>
        <v>0</v>
      </c>
      <c r="R36" s="130"/>
      <c r="S36" s="163"/>
      <c r="T36" s="363"/>
    </row>
    <row r="37" spans="1:20" x14ac:dyDescent="0.25">
      <c r="A37" s="155" t="s">
        <v>114</v>
      </c>
      <c r="B37" s="136"/>
      <c r="C37" s="137"/>
      <c r="D37" s="137">
        <f>(D36*4.35)</f>
        <v>3566.9999999999995</v>
      </c>
      <c r="E37" s="138"/>
      <c r="F37" s="136"/>
      <c r="G37" s="137"/>
      <c r="H37" s="137">
        <f>(H36*4.35)</f>
        <v>0</v>
      </c>
      <c r="I37" s="138"/>
      <c r="J37" s="136"/>
      <c r="K37" s="137"/>
      <c r="L37" s="137">
        <f>(L36*4.35)</f>
        <v>2392.5</v>
      </c>
      <c r="M37" s="138"/>
      <c r="N37" s="136"/>
      <c r="O37" s="137"/>
      <c r="P37" s="137">
        <f>(P36*4.35)</f>
        <v>0</v>
      </c>
      <c r="Q37" s="139"/>
      <c r="R37" s="131"/>
      <c r="S37" s="110" t="s">
        <v>116</v>
      </c>
      <c r="T37" s="364"/>
    </row>
    <row r="38" spans="1:20" ht="30" customHeight="1" x14ac:dyDescent="0.25">
      <c r="A38" s="156" t="s">
        <v>112</v>
      </c>
      <c r="B38" s="357">
        <f>(B3+B36-C36-B40)</f>
        <v>650</v>
      </c>
      <c r="C38" s="358"/>
      <c r="D38" s="358"/>
      <c r="E38" s="359"/>
      <c r="F38" s="357">
        <f>(F3+F36-G36-F40)</f>
        <v>220</v>
      </c>
      <c r="G38" s="358"/>
      <c r="H38" s="358"/>
      <c r="I38" s="359"/>
      <c r="J38" s="357">
        <f>(J3+J36-K36-J40)</f>
        <v>0</v>
      </c>
      <c r="K38" s="358"/>
      <c r="L38" s="358"/>
      <c r="M38" s="359"/>
      <c r="N38" s="357">
        <f>(N3+N36-O36-N40)</f>
        <v>320</v>
      </c>
      <c r="O38" s="358"/>
      <c r="P38" s="358"/>
      <c r="Q38" s="358"/>
      <c r="R38" s="128">
        <f>SUM(B38:Q38)</f>
        <v>1190</v>
      </c>
      <c r="S38" s="140">
        <f>(R38-R3)</f>
        <v>-690</v>
      </c>
      <c r="T38" s="164">
        <f>SUM(T5:T35)</f>
        <v>788</v>
      </c>
    </row>
    <row r="39" spans="1:20" x14ac:dyDescent="0.25">
      <c r="A39" s="152"/>
      <c r="B39" s="153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</row>
    <row r="40" spans="1:20" x14ac:dyDescent="0.25">
      <c r="A40" s="157" t="s">
        <v>117</v>
      </c>
      <c r="B40" s="367">
        <v>2860</v>
      </c>
      <c r="C40" s="367"/>
      <c r="D40" s="367"/>
      <c r="E40" s="367"/>
      <c r="F40" s="367">
        <v>310</v>
      </c>
      <c r="G40" s="367"/>
      <c r="H40" s="367"/>
      <c r="I40" s="367"/>
      <c r="J40" s="367">
        <v>100</v>
      </c>
      <c r="K40" s="367"/>
      <c r="L40" s="367"/>
      <c r="M40" s="367"/>
      <c r="N40" s="367"/>
      <c r="O40" s="367"/>
      <c r="P40" s="367"/>
      <c r="Q40" s="367"/>
    </row>
    <row r="41" spans="1:20" s="43" customFormat="1" x14ac:dyDescent="0.25">
      <c r="A41" s="185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</row>
    <row r="42" spans="1:20" ht="18.75" customHeight="1" x14ac:dyDescent="0.25">
      <c r="A42" s="184" t="s">
        <v>127</v>
      </c>
      <c r="B42" s="365" t="s">
        <v>110</v>
      </c>
      <c r="C42" s="365"/>
      <c r="D42" s="365"/>
      <c r="E42" s="365"/>
      <c r="F42" s="365"/>
      <c r="G42" s="365"/>
      <c r="H42" s="365"/>
      <c r="I42" s="365"/>
      <c r="J42" s="365"/>
      <c r="K42" s="365"/>
      <c r="L42" s="365"/>
      <c r="M42" s="365"/>
      <c r="N42" s="365"/>
      <c r="O42" s="365"/>
      <c r="P42" s="365"/>
      <c r="Q42" s="365"/>
      <c r="R42" s="147" t="s">
        <v>11</v>
      </c>
      <c r="S42" s="158"/>
      <c r="T42" s="160" t="s">
        <v>118</v>
      </c>
    </row>
    <row r="43" spans="1:20" x14ac:dyDescent="0.25">
      <c r="A43" s="150">
        <v>2011</v>
      </c>
      <c r="B43" s="366" t="s">
        <v>104</v>
      </c>
      <c r="C43" s="366"/>
      <c r="D43" s="366"/>
      <c r="E43" s="366"/>
      <c r="F43" s="366" t="s">
        <v>105</v>
      </c>
      <c r="G43" s="366"/>
      <c r="H43" s="366"/>
      <c r="I43" s="366"/>
      <c r="J43" s="366" t="s">
        <v>106</v>
      </c>
      <c r="K43" s="366"/>
      <c r="L43" s="366"/>
      <c r="M43" s="366"/>
      <c r="N43" s="366" t="s">
        <v>107</v>
      </c>
      <c r="O43" s="366"/>
      <c r="P43" s="366"/>
      <c r="Q43" s="366"/>
      <c r="R43" s="149"/>
      <c r="S43" s="149"/>
      <c r="T43" s="161" t="s">
        <v>119</v>
      </c>
    </row>
    <row r="44" spans="1:20" x14ac:dyDescent="0.25">
      <c r="A44" s="127" t="s">
        <v>103</v>
      </c>
      <c r="B44" s="361">
        <v>650</v>
      </c>
      <c r="C44" s="361"/>
      <c r="D44" s="361"/>
      <c r="E44" s="361"/>
      <c r="F44" s="361">
        <v>220</v>
      </c>
      <c r="G44" s="361"/>
      <c r="H44" s="361"/>
      <c r="I44" s="361"/>
      <c r="J44" s="361">
        <v>0</v>
      </c>
      <c r="K44" s="361"/>
      <c r="L44" s="361"/>
      <c r="M44" s="361"/>
      <c r="N44" s="361">
        <v>320</v>
      </c>
      <c r="O44" s="361"/>
      <c r="P44" s="361"/>
      <c r="Q44" s="362"/>
      <c r="R44" s="129">
        <f>SUM(B44:Q44)</f>
        <v>1190</v>
      </c>
      <c r="S44" s="159"/>
      <c r="T44" s="162" t="s">
        <v>120</v>
      </c>
    </row>
    <row r="45" spans="1:20" x14ac:dyDescent="0.25">
      <c r="A45" s="110" t="s">
        <v>108</v>
      </c>
      <c r="B45" s="124" t="s">
        <v>101</v>
      </c>
      <c r="C45" s="125" t="s">
        <v>102</v>
      </c>
      <c r="D45" s="125" t="s">
        <v>111</v>
      </c>
      <c r="E45" s="126" t="s">
        <v>113</v>
      </c>
      <c r="F45" s="124" t="s">
        <v>101</v>
      </c>
      <c r="G45" s="125" t="s">
        <v>102</v>
      </c>
      <c r="H45" s="125" t="s">
        <v>111</v>
      </c>
      <c r="I45" s="126" t="s">
        <v>113</v>
      </c>
      <c r="J45" s="124" t="s">
        <v>101</v>
      </c>
      <c r="K45" s="125" t="s">
        <v>102</v>
      </c>
      <c r="L45" s="125" t="s">
        <v>111</v>
      </c>
      <c r="M45" s="126" t="s">
        <v>113</v>
      </c>
      <c r="N45" s="124" t="s">
        <v>101</v>
      </c>
      <c r="O45" s="125" t="s">
        <v>102</v>
      </c>
      <c r="P45" s="125" t="s">
        <v>111</v>
      </c>
      <c r="Q45" s="125" t="s">
        <v>113</v>
      </c>
      <c r="R45" s="130"/>
      <c r="S45" s="148"/>
      <c r="T45" s="166" t="s">
        <v>121</v>
      </c>
    </row>
    <row r="46" spans="1:20" x14ac:dyDescent="0.25">
      <c r="A46" s="96">
        <v>1</v>
      </c>
      <c r="B46" s="120"/>
      <c r="C46" s="187"/>
      <c r="D46" s="141"/>
      <c r="E46" s="143"/>
      <c r="F46" s="120">
        <v>50</v>
      </c>
      <c r="G46" s="121"/>
      <c r="H46" s="141"/>
      <c r="I46" s="143"/>
      <c r="J46" s="120">
        <v>800</v>
      </c>
      <c r="K46" s="187">
        <v>800</v>
      </c>
      <c r="L46" s="141"/>
      <c r="M46" s="143">
        <v>350</v>
      </c>
      <c r="N46" s="120"/>
      <c r="O46" s="121"/>
      <c r="P46" s="141"/>
      <c r="Q46" s="145"/>
      <c r="R46" s="130"/>
      <c r="S46" s="163"/>
      <c r="T46" s="183"/>
    </row>
    <row r="47" spans="1:20" x14ac:dyDescent="0.25">
      <c r="A47">
        <v>2</v>
      </c>
      <c r="B47" s="122"/>
      <c r="C47" s="167">
        <v>600</v>
      </c>
      <c r="D47" s="142"/>
      <c r="E47" s="144">
        <v>200</v>
      </c>
      <c r="F47" s="122"/>
      <c r="G47" s="123"/>
      <c r="H47" s="142"/>
      <c r="I47" s="144"/>
      <c r="J47" s="122"/>
      <c r="K47" s="123"/>
      <c r="L47" s="142"/>
      <c r="M47" s="144"/>
      <c r="N47" s="122"/>
      <c r="O47" s="123"/>
      <c r="P47" s="142"/>
      <c r="Q47" s="146"/>
      <c r="R47" s="131"/>
      <c r="S47" s="148"/>
      <c r="T47" s="165"/>
    </row>
    <row r="48" spans="1:20" x14ac:dyDescent="0.25">
      <c r="A48">
        <v>3</v>
      </c>
      <c r="B48" s="122">
        <v>600</v>
      </c>
      <c r="C48" s="123"/>
      <c r="D48" s="142"/>
      <c r="E48" s="144"/>
      <c r="F48" s="122">
        <v>60</v>
      </c>
      <c r="G48" s="123"/>
      <c r="H48" s="142"/>
      <c r="I48" s="144"/>
      <c r="J48" s="122">
        <v>830</v>
      </c>
      <c r="K48" s="167">
        <v>800</v>
      </c>
      <c r="L48" s="142"/>
      <c r="M48" s="144"/>
      <c r="N48" s="122">
        <v>50</v>
      </c>
      <c r="O48" s="188">
        <v>300</v>
      </c>
      <c r="P48" s="142"/>
      <c r="Q48" s="146"/>
      <c r="R48" s="131"/>
      <c r="S48" s="148"/>
      <c r="T48" s="165">
        <v>220</v>
      </c>
    </row>
    <row r="49" spans="1:20" x14ac:dyDescent="0.25">
      <c r="A49">
        <v>4</v>
      </c>
      <c r="B49" s="122"/>
      <c r="C49" s="123">
        <v>200</v>
      </c>
      <c r="D49" s="142"/>
      <c r="E49" s="144"/>
      <c r="F49" s="122">
        <v>20</v>
      </c>
      <c r="G49" s="123"/>
      <c r="H49" s="142"/>
      <c r="I49" s="144"/>
      <c r="J49" s="122">
        <v>800</v>
      </c>
      <c r="K49" s="167">
        <v>800</v>
      </c>
      <c r="L49" s="142"/>
      <c r="M49" s="144"/>
      <c r="N49" s="122"/>
      <c r="O49" s="123"/>
      <c r="P49" s="142"/>
      <c r="Q49" s="146"/>
      <c r="R49" s="131"/>
      <c r="S49" s="148"/>
      <c r="T49" s="165"/>
    </row>
    <row r="50" spans="1:20" x14ac:dyDescent="0.25">
      <c r="A50">
        <v>5</v>
      </c>
      <c r="B50" s="122">
        <v>1050</v>
      </c>
      <c r="C50" s="123"/>
      <c r="D50" s="142"/>
      <c r="E50" s="144"/>
      <c r="F50" s="122">
        <v>50</v>
      </c>
      <c r="G50" s="123"/>
      <c r="H50" s="142"/>
      <c r="I50" s="144"/>
      <c r="J50" s="122">
        <v>800</v>
      </c>
      <c r="K50" s="191">
        <v>800</v>
      </c>
      <c r="L50" s="142"/>
      <c r="M50" s="144">
        <v>150</v>
      </c>
      <c r="N50" s="122">
        <v>100</v>
      </c>
      <c r="O50" s="123"/>
      <c r="P50" s="142"/>
      <c r="Q50" s="146"/>
      <c r="R50" s="131"/>
      <c r="S50" s="148"/>
      <c r="T50" s="165"/>
    </row>
    <row r="51" spans="1:20" x14ac:dyDescent="0.25">
      <c r="A51">
        <v>6</v>
      </c>
      <c r="B51" s="122"/>
      <c r="C51" s="123"/>
      <c r="D51" s="142"/>
      <c r="E51" s="144"/>
      <c r="F51" s="122">
        <v>40</v>
      </c>
      <c r="G51" s="123"/>
      <c r="H51" s="142"/>
      <c r="I51" s="144"/>
      <c r="J51" s="122">
        <v>800</v>
      </c>
      <c r="K51" s="167">
        <v>800</v>
      </c>
      <c r="L51" s="142"/>
      <c r="M51" s="144">
        <v>200</v>
      </c>
      <c r="N51" s="122">
        <v>40</v>
      </c>
      <c r="O51" s="123"/>
      <c r="P51" s="142"/>
      <c r="Q51" s="146"/>
      <c r="R51" s="131"/>
      <c r="S51" s="148"/>
      <c r="T51" s="165">
        <v>62</v>
      </c>
    </row>
    <row r="52" spans="1:20" x14ac:dyDescent="0.25">
      <c r="A52">
        <v>7</v>
      </c>
      <c r="B52" s="122">
        <v>2549</v>
      </c>
      <c r="C52" s="123"/>
      <c r="D52" s="142"/>
      <c r="E52" s="144"/>
      <c r="F52" s="122">
        <v>100</v>
      </c>
      <c r="G52" s="123"/>
      <c r="H52" s="142"/>
      <c r="I52" s="144"/>
      <c r="J52" s="122">
        <v>950</v>
      </c>
      <c r="K52" s="167">
        <v>800</v>
      </c>
      <c r="L52" s="142"/>
      <c r="M52" s="144"/>
      <c r="N52" s="122">
        <v>100</v>
      </c>
      <c r="O52" s="123"/>
      <c r="P52" s="142"/>
      <c r="Q52" s="146"/>
      <c r="R52" s="131"/>
      <c r="S52" s="148"/>
      <c r="T52" s="165">
        <v>100</v>
      </c>
    </row>
    <row r="53" spans="1:20" x14ac:dyDescent="0.25">
      <c r="A53">
        <v>8</v>
      </c>
      <c r="B53" s="122"/>
      <c r="C53" s="123"/>
      <c r="D53" s="142"/>
      <c r="E53" s="144"/>
      <c r="F53" s="122"/>
      <c r="G53" s="123"/>
      <c r="H53" s="142"/>
      <c r="I53" s="144"/>
      <c r="J53" s="122">
        <v>800</v>
      </c>
      <c r="K53" s="123"/>
      <c r="L53" s="142"/>
      <c r="M53" s="144"/>
      <c r="N53" s="122"/>
      <c r="O53" s="123"/>
      <c r="P53" s="142"/>
      <c r="Q53" s="146"/>
      <c r="R53" s="131"/>
      <c r="S53" s="148"/>
      <c r="T53" s="165"/>
    </row>
    <row r="54" spans="1:20" x14ac:dyDescent="0.25">
      <c r="A54">
        <v>9</v>
      </c>
      <c r="B54" s="122"/>
      <c r="C54" s="123"/>
      <c r="D54" s="142"/>
      <c r="E54" s="144"/>
      <c r="F54" s="122"/>
      <c r="G54" s="123"/>
      <c r="H54" s="142"/>
      <c r="I54" s="144"/>
      <c r="J54" s="122"/>
      <c r="K54" s="123"/>
      <c r="L54" s="142"/>
      <c r="M54" s="144"/>
      <c r="N54" s="122"/>
      <c r="O54" s="123"/>
      <c r="P54" s="142"/>
      <c r="Q54" s="146"/>
      <c r="R54" s="131"/>
      <c r="S54" s="148"/>
      <c r="T54" s="165"/>
    </row>
    <row r="55" spans="1:20" x14ac:dyDescent="0.25">
      <c r="A55">
        <v>10</v>
      </c>
      <c r="B55" s="122"/>
      <c r="C55" s="123"/>
      <c r="D55" s="142"/>
      <c r="E55" s="144"/>
      <c r="F55" s="122"/>
      <c r="G55" s="123"/>
      <c r="H55" s="142"/>
      <c r="I55" s="144"/>
      <c r="J55" s="122"/>
      <c r="K55" s="123"/>
      <c r="L55" s="142"/>
      <c r="M55" s="144"/>
      <c r="N55" s="122"/>
      <c r="O55" s="123"/>
      <c r="P55" s="142"/>
      <c r="Q55" s="146"/>
      <c r="R55" s="131"/>
      <c r="S55" s="148"/>
      <c r="T55" s="165"/>
    </row>
    <row r="56" spans="1:20" x14ac:dyDescent="0.25">
      <c r="A56">
        <v>11</v>
      </c>
      <c r="B56" s="122">
        <v>70</v>
      </c>
      <c r="C56" s="123">
        <v>500</v>
      </c>
      <c r="D56" s="142"/>
      <c r="E56" s="144"/>
      <c r="F56" s="122">
        <v>20</v>
      </c>
      <c r="G56" s="123">
        <v>50</v>
      </c>
      <c r="H56" s="142"/>
      <c r="I56" s="144"/>
      <c r="J56" s="122">
        <v>50</v>
      </c>
      <c r="K56" s="167">
        <v>800</v>
      </c>
      <c r="L56" s="142"/>
      <c r="M56" s="144"/>
      <c r="N56" s="122">
        <v>520</v>
      </c>
      <c r="O56" s="123"/>
      <c r="P56" s="142"/>
      <c r="Q56" s="146"/>
      <c r="R56" s="131"/>
      <c r="S56" s="148"/>
      <c r="T56" s="165"/>
    </row>
    <row r="57" spans="1:20" x14ac:dyDescent="0.25">
      <c r="A57">
        <v>12</v>
      </c>
      <c r="B57" s="122"/>
      <c r="C57" s="123"/>
      <c r="D57" s="142"/>
      <c r="E57" s="144"/>
      <c r="F57" s="122">
        <v>100</v>
      </c>
      <c r="G57" s="123"/>
      <c r="H57" s="142"/>
      <c r="I57" s="144"/>
      <c r="J57" s="122">
        <v>900</v>
      </c>
      <c r="K57" s="167">
        <v>800</v>
      </c>
      <c r="L57" s="142"/>
      <c r="M57" s="144"/>
      <c r="N57" s="122">
        <v>100</v>
      </c>
      <c r="O57" s="123">
        <v>80</v>
      </c>
      <c r="P57" s="142"/>
      <c r="Q57" s="146"/>
      <c r="R57" s="131"/>
      <c r="S57" s="148"/>
      <c r="T57" s="165"/>
    </row>
    <row r="58" spans="1:20" x14ac:dyDescent="0.25">
      <c r="A58">
        <v>13</v>
      </c>
      <c r="B58" s="122"/>
      <c r="C58" s="167"/>
      <c r="D58" s="142"/>
      <c r="E58" s="144"/>
      <c r="F58" s="122">
        <v>80</v>
      </c>
      <c r="G58" s="123">
        <v>100</v>
      </c>
      <c r="H58" s="142"/>
      <c r="I58" s="144"/>
      <c r="J58" s="122">
        <v>800</v>
      </c>
      <c r="K58" s="167">
        <v>800</v>
      </c>
      <c r="L58" s="142"/>
      <c r="M58" s="144"/>
      <c r="N58" s="122">
        <v>100</v>
      </c>
      <c r="O58" s="167">
        <v>800</v>
      </c>
      <c r="P58" s="142"/>
      <c r="Q58" s="146"/>
      <c r="R58" s="131"/>
      <c r="S58" s="148"/>
      <c r="T58" s="165">
        <v>100</v>
      </c>
    </row>
    <row r="59" spans="1:20" x14ac:dyDescent="0.25">
      <c r="A59">
        <v>14</v>
      </c>
      <c r="B59" s="122"/>
      <c r="C59" s="167"/>
      <c r="D59" s="142"/>
      <c r="E59" s="144"/>
      <c r="F59" s="122"/>
      <c r="G59" s="167"/>
      <c r="H59" s="142"/>
      <c r="I59" s="144"/>
      <c r="J59" s="122"/>
      <c r="K59" s="167"/>
      <c r="L59" s="142"/>
      <c r="M59" s="144"/>
      <c r="N59" s="122"/>
      <c r="O59" s="167"/>
      <c r="P59" s="142"/>
      <c r="Q59" s="146"/>
      <c r="R59" s="131"/>
      <c r="S59" s="148"/>
      <c r="T59" s="165"/>
    </row>
    <row r="60" spans="1:20" x14ac:dyDescent="0.25">
      <c r="A60">
        <v>15</v>
      </c>
      <c r="B60" s="122"/>
      <c r="C60" s="123"/>
      <c r="D60" s="142"/>
      <c r="E60" s="144"/>
      <c r="F60" s="122"/>
      <c r="G60" s="123"/>
      <c r="H60" s="142"/>
      <c r="I60" s="144"/>
      <c r="J60" s="122"/>
      <c r="K60" s="167"/>
      <c r="L60" s="142"/>
      <c r="M60" s="144"/>
      <c r="N60" s="122"/>
      <c r="O60" s="167"/>
      <c r="P60" s="142"/>
      <c r="Q60" s="146"/>
      <c r="R60" s="131"/>
      <c r="S60" s="148"/>
      <c r="T60" s="165"/>
    </row>
    <row r="61" spans="1:20" x14ac:dyDescent="0.25">
      <c r="A61">
        <v>16</v>
      </c>
      <c r="B61" s="122"/>
      <c r="C61" s="123"/>
      <c r="D61" s="142"/>
      <c r="E61" s="144"/>
      <c r="F61" s="122"/>
      <c r="G61" s="167"/>
      <c r="H61" s="142"/>
      <c r="I61" s="144"/>
      <c r="J61" s="122"/>
      <c r="K61" s="167"/>
      <c r="L61" s="170"/>
      <c r="M61" s="144">
        <v>400</v>
      </c>
      <c r="N61" s="122"/>
      <c r="O61" s="123"/>
      <c r="P61" s="142"/>
      <c r="Q61" s="146">
        <v>400</v>
      </c>
      <c r="R61" s="131"/>
      <c r="S61" s="148"/>
      <c r="T61" s="165"/>
    </row>
    <row r="62" spans="1:20" x14ac:dyDescent="0.25">
      <c r="A62">
        <v>17</v>
      </c>
      <c r="B62" s="122"/>
      <c r="C62" s="123"/>
      <c r="D62" s="142"/>
      <c r="E62" s="144"/>
      <c r="F62" s="122"/>
      <c r="G62" s="167"/>
      <c r="H62" s="142"/>
      <c r="I62" s="144"/>
      <c r="J62" s="122"/>
      <c r="K62" s="123"/>
      <c r="L62" s="171"/>
      <c r="M62" s="144"/>
      <c r="N62" s="122">
        <v>980</v>
      </c>
      <c r="O62" s="167"/>
      <c r="P62" s="142"/>
      <c r="Q62" s="168"/>
      <c r="R62" s="131"/>
      <c r="S62" s="148"/>
      <c r="T62" s="165">
        <v>400</v>
      </c>
    </row>
    <row r="63" spans="1:20" x14ac:dyDescent="0.25">
      <c r="A63">
        <v>18</v>
      </c>
      <c r="B63" s="122"/>
      <c r="C63" s="123"/>
      <c r="D63" s="142"/>
      <c r="E63" s="144"/>
      <c r="F63" s="122"/>
      <c r="G63" s="123"/>
      <c r="H63" s="142"/>
      <c r="I63" s="144"/>
      <c r="J63" s="122"/>
      <c r="K63" s="123"/>
      <c r="L63" s="142"/>
      <c r="M63" s="144"/>
      <c r="N63" s="122"/>
      <c r="O63" s="123">
        <v>150</v>
      </c>
      <c r="P63" s="142"/>
      <c r="Q63" s="146"/>
      <c r="R63" s="131"/>
      <c r="S63" s="148"/>
      <c r="T63" s="165"/>
    </row>
    <row r="64" spans="1:20" x14ac:dyDescent="0.25">
      <c r="A64">
        <v>19</v>
      </c>
      <c r="B64" s="122">
        <v>100</v>
      </c>
      <c r="C64" s="123"/>
      <c r="D64" s="142"/>
      <c r="E64" s="144"/>
      <c r="F64" s="122"/>
      <c r="G64" s="123"/>
      <c r="H64" s="142"/>
      <c r="I64" s="144"/>
      <c r="J64" s="122">
        <v>1000</v>
      </c>
      <c r="K64" s="182">
        <v>800</v>
      </c>
      <c r="L64" s="142"/>
      <c r="M64" s="144"/>
      <c r="N64" s="122">
        <v>200</v>
      </c>
      <c r="O64" s="123">
        <v>30</v>
      </c>
      <c r="P64" s="142"/>
      <c r="Q64" s="146"/>
      <c r="R64" s="131"/>
      <c r="S64" s="148"/>
      <c r="T64" s="165"/>
    </row>
    <row r="65" spans="1:20" x14ac:dyDescent="0.25">
      <c r="A65">
        <v>20</v>
      </c>
      <c r="B65" s="122"/>
      <c r="C65" s="167"/>
      <c r="D65" s="142"/>
      <c r="E65" s="144"/>
      <c r="F65" s="122"/>
      <c r="G65" s="123"/>
      <c r="H65" s="142"/>
      <c r="I65" s="144"/>
      <c r="J65" s="122"/>
      <c r="K65" s="167">
        <v>300</v>
      </c>
      <c r="L65" s="142"/>
      <c r="M65" s="144">
        <v>400</v>
      </c>
      <c r="N65" s="122"/>
      <c r="O65" s="123"/>
      <c r="P65" s="142"/>
      <c r="Q65" s="146"/>
      <c r="R65" s="131"/>
      <c r="S65" s="148"/>
      <c r="T65" s="165"/>
    </row>
    <row r="66" spans="1:20" x14ac:dyDescent="0.25">
      <c r="A66">
        <v>21</v>
      </c>
      <c r="B66" s="122"/>
      <c r="C66" s="123"/>
      <c r="D66" s="142"/>
      <c r="E66" s="144"/>
      <c r="F66" s="122"/>
      <c r="G66" s="123"/>
      <c r="H66" s="142"/>
      <c r="I66" s="144"/>
      <c r="J66" s="179">
        <v>350</v>
      </c>
      <c r="K66" s="167"/>
      <c r="L66" s="142"/>
      <c r="M66" s="144"/>
      <c r="N66" s="122"/>
      <c r="O66" s="123"/>
      <c r="P66" s="142"/>
      <c r="Q66" s="146"/>
      <c r="R66" s="131"/>
      <c r="S66" s="148"/>
      <c r="T66" s="165"/>
    </row>
    <row r="67" spans="1:20" x14ac:dyDescent="0.25">
      <c r="A67">
        <v>22</v>
      </c>
      <c r="B67" s="179"/>
      <c r="C67" s="123"/>
      <c r="D67" s="142"/>
      <c r="E67" s="144"/>
      <c r="F67" s="122"/>
      <c r="G67" s="123"/>
      <c r="H67" s="142"/>
      <c r="I67" s="144"/>
      <c r="J67" s="122"/>
      <c r="K67" s="167"/>
      <c r="L67" s="142"/>
      <c r="M67" s="144"/>
      <c r="N67" s="122"/>
      <c r="O67" s="123">
        <v>350</v>
      </c>
      <c r="P67" s="142"/>
      <c r="Q67" s="146"/>
      <c r="R67" s="131"/>
      <c r="S67" s="148"/>
      <c r="T67" s="165"/>
    </row>
    <row r="68" spans="1:20" x14ac:dyDescent="0.25">
      <c r="A68">
        <v>23</v>
      </c>
      <c r="B68" s="122"/>
      <c r="C68" s="123"/>
      <c r="D68" s="142"/>
      <c r="E68" s="144"/>
      <c r="F68" s="122"/>
      <c r="G68" s="123"/>
      <c r="H68" s="142"/>
      <c r="I68" s="144"/>
      <c r="J68" s="122"/>
      <c r="K68" s="123"/>
      <c r="L68" s="142"/>
      <c r="M68" s="144"/>
      <c r="N68" s="122"/>
      <c r="O68" s="123"/>
      <c r="P68" s="142"/>
      <c r="Q68" s="146"/>
      <c r="R68" s="131"/>
      <c r="S68" s="148"/>
      <c r="T68" s="165"/>
    </row>
    <row r="69" spans="1:20" x14ac:dyDescent="0.25">
      <c r="A69">
        <v>24</v>
      </c>
      <c r="B69" s="122"/>
      <c r="C69" s="167"/>
      <c r="D69" s="171"/>
      <c r="E69" s="144"/>
      <c r="F69" s="122"/>
      <c r="G69" s="167"/>
      <c r="H69" s="142"/>
      <c r="I69" s="144"/>
      <c r="J69" s="122"/>
      <c r="K69" s="167"/>
      <c r="L69" s="171"/>
      <c r="M69" s="144"/>
      <c r="N69" s="122"/>
      <c r="O69" s="123">
        <v>800</v>
      </c>
      <c r="P69" s="142"/>
      <c r="Q69" s="146"/>
      <c r="R69" s="131"/>
      <c r="S69" s="148"/>
      <c r="T69" s="165"/>
    </row>
    <row r="70" spans="1:20" x14ac:dyDescent="0.25">
      <c r="A70">
        <v>25</v>
      </c>
      <c r="B70" s="122">
        <v>500</v>
      </c>
      <c r="C70" s="167"/>
      <c r="D70" s="142"/>
      <c r="E70" s="144"/>
      <c r="F70" s="122"/>
      <c r="G70" s="123"/>
      <c r="H70" s="142"/>
      <c r="I70" s="144"/>
      <c r="J70" s="122">
        <v>180</v>
      </c>
      <c r="K70" s="123"/>
      <c r="L70" s="142"/>
      <c r="M70" s="244">
        <v>400</v>
      </c>
      <c r="N70" s="122">
        <v>820</v>
      </c>
      <c r="O70" s="123"/>
      <c r="P70" s="142"/>
      <c r="Q70" s="146"/>
      <c r="R70" s="131"/>
      <c r="S70" s="148"/>
      <c r="T70" s="165"/>
    </row>
    <row r="71" spans="1:20" x14ac:dyDescent="0.25">
      <c r="A71">
        <v>26</v>
      </c>
      <c r="B71" s="122"/>
      <c r="C71" s="123"/>
      <c r="D71" s="142"/>
      <c r="E71" s="144"/>
      <c r="F71" s="122"/>
      <c r="G71" s="123"/>
      <c r="H71" s="142"/>
      <c r="I71" s="144"/>
      <c r="J71" s="122"/>
      <c r="K71" s="182">
        <v>500</v>
      </c>
      <c r="L71" s="142"/>
      <c r="M71" s="144"/>
      <c r="N71" s="122"/>
      <c r="O71" s="182">
        <v>800</v>
      </c>
      <c r="P71" s="142"/>
      <c r="Q71" s="146"/>
      <c r="R71" s="131"/>
      <c r="S71" s="148"/>
      <c r="T71" s="165"/>
    </row>
    <row r="72" spans="1:20" x14ac:dyDescent="0.25">
      <c r="A72">
        <v>27</v>
      </c>
      <c r="B72" s="122"/>
      <c r="C72" s="123">
        <v>500</v>
      </c>
      <c r="D72" s="142"/>
      <c r="E72" s="144"/>
      <c r="F72" s="122"/>
      <c r="G72" s="167"/>
      <c r="H72" s="142"/>
      <c r="I72" s="144"/>
      <c r="J72" s="122"/>
      <c r="K72" s="167"/>
      <c r="L72" s="142"/>
      <c r="M72" s="144"/>
      <c r="N72" s="122"/>
      <c r="O72" s="123">
        <v>20</v>
      </c>
      <c r="P72" s="142"/>
      <c r="Q72" s="146"/>
      <c r="R72" s="131"/>
      <c r="S72" s="148"/>
      <c r="T72" s="165"/>
    </row>
    <row r="73" spans="1:20" x14ac:dyDescent="0.25">
      <c r="A73">
        <v>28</v>
      </c>
      <c r="B73" s="122">
        <v>350</v>
      </c>
      <c r="C73" s="167"/>
      <c r="D73" s="142"/>
      <c r="E73" s="144"/>
      <c r="F73" s="122"/>
      <c r="G73" s="123"/>
      <c r="H73" s="142"/>
      <c r="I73" s="144"/>
      <c r="J73" s="122"/>
      <c r="K73" s="167"/>
      <c r="L73" s="142"/>
      <c r="M73" s="144"/>
      <c r="N73" s="122">
        <v>20</v>
      </c>
      <c r="O73" s="123"/>
      <c r="P73" s="142"/>
      <c r="Q73" s="146"/>
      <c r="R73" s="131"/>
      <c r="S73" s="148"/>
      <c r="T73" s="165"/>
    </row>
    <row r="74" spans="1:20" x14ac:dyDescent="0.25">
      <c r="A74">
        <v>29</v>
      </c>
      <c r="B74" s="122"/>
      <c r="C74" s="123"/>
      <c r="D74" s="142"/>
      <c r="E74" s="144"/>
      <c r="F74" s="122"/>
      <c r="G74" s="167"/>
      <c r="H74" s="142"/>
      <c r="I74" s="144"/>
      <c r="J74" s="122"/>
      <c r="K74" s="167"/>
      <c r="L74" s="142"/>
      <c r="M74" s="144"/>
      <c r="N74" s="122"/>
      <c r="O74" s="123"/>
      <c r="P74" s="142"/>
      <c r="Q74" s="146"/>
      <c r="R74" s="131"/>
      <c r="S74" s="148"/>
      <c r="T74" s="165"/>
    </row>
    <row r="75" spans="1:20" x14ac:dyDescent="0.25">
      <c r="A75">
        <v>30</v>
      </c>
      <c r="B75" s="122"/>
      <c r="C75" s="123"/>
      <c r="D75" s="142"/>
      <c r="E75" s="144"/>
      <c r="F75" s="122"/>
      <c r="G75" s="167"/>
      <c r="H75" s="142"/>
      <c r="I75" s="144"/>
      <c r="J75" s="122"/>
      <c r="K75" s="167"/>
      <c r="L75" s="142"/>
      <c r="M75" s="144"/>
      <c r="N75" s="122"/>
      <c r="O75" s="123"/>
      <c r="P75" s="142"/>
      <c r="Q75" s="146"/>
      <c r="R75" s="131"/>
      <c r="S75" s="148"/>
      <c r="T75" s="165"/>
    </row>
    <row r="76" spans="1:20" x14ac:dyDescent="0.25">
      <c r="A76">
        <v>31</v>
      </c>
      <c r="B76" s="122">
        <v>400</v>
      </c>
      <c r="C76" s="123"/>
      <c r="D76" s="142"/>
      <c r="E76" s="144"/>
      <c r="F76" s="122"/>
      <c r="G76" s="123"/>
      <c r="H76" s="142"/>
      <c r="I76" s="144"/>
      <c r="J76" s="122"/>
      <c r="K76" s="123"/>
      <c r="L76" s="142"/>
      <c r="M76" s="144"/>
      <c r="N76" s="122">
        <v>10</v>
      </c>
      <c r="O76" s="123"/>
      <c r="P76" s="142"/>
      <c r="Q76" s="146"/>
      <c r="R76" s="131"/>
      <c r="S76" s="148"/>
      <c r="T76" s="165"/>
    </row>
    <row r="77" spans="1:20" x14ac:dyDescent="0.25">
      <c r="A77" s="154" t="s">
        <v>11</v>
      </c>
      <c r="B77" s="132">
        <f t="shared" ref="B77:Q77" si="1">SUM(B46:B76)</f>
        <v>5619</v>
      </c>
      <c r="C77" s="133">
        <f t="shared" si="1"/>
        <v>1800</v>
      </c>
      <c r="D77" s="133">
        <f t="shared" si="1"/>
        <v>0</v>
      </c>
      <c r="E77" s="134">
        <f t="shared" si="1"/>
        <v>200</v>
      </c>
      <c r="F77" s="132">
        <f t="shared" si="1"/>
        <v>520</v>
      </c>
      <c r="G77" s="133">
        <f t="shared" si="1"/>
        <v>150</v>
      </c>
      <c r="H77" s="133">
        <f t="shared" si="1"/>
        <v>0</v>
      </c>
      <c r="I77" s="134">
        <f t="shared" si="1"/>
        <v>0</v>
      </c>
      <c r="J77" s="132">
        <f t="shared" si="1"/>
        <v>9060</v>
      </c>
      <c r="K77" s="133">
        <f t="shared" si="1"/>
        <v>8800</v>
      </c>
      <c r="L77" s="133">
        <f t="shared" si="1"/>
        <v>0</v>
      </c>
      <c r="M77" s="134">
        <f t="shared" si="1"/>
        <v>1900</v>
      </c>
      <c r="N77" s="132">
        <f t="shared" si="1"/>
        <v>3040</v>
      </c>
      <c r="O77" s="133">
        <f t="shared" si="1"/>
        <v>3330</v>
      </c>
      <c r="P77" s="133">
        <f t="shared" si="1"/>
        <v>0</v>
      </c>
      <c r="Q77" s="135">
        <f t="shared" si="1"/>
        <v>400</v>
      </c>
      <c r="R77" s="130"/>
      <c r="S77" s="163"/>
      <c r="T77" s="363"/>
    </row>
    <row r="78" spans="1:20" x14ac:dyDescent="0.25">
      <c r="A78" s="155" t="s">
        <v>114</v>
      </c>
      <c r="B78" s="136"/>
      <c r="C78" s="137"/>
      <c r="D78" s="137">
        <f>(D77*4.35)</f>
        <v>0</v>
      </c>
      <c r="E78" s="138"/>
      <c r="F78" s="136"/>
      <c r="G78" s="137"/>
      <c r="H78" s="137">
        <f>(H77*4.35)</f>
        <v>0</v>
      </c>
      <c r="I78" s="138"/>
      <c r="J78" s="136"/>
      <c r="K78" s="137"/>
      <c r="L78" s="137">
        <f>(L77*4.35)</f>
        <v>0</v>
      </c>
      <c r="M78" s="138"/>
      <c r="N78" s="136"/>
      <c r="O78" s="137"/>
      <c r="P78" s="137">
        <f>(P77*4.35)</f>
        <v>0</v>
      </c>
      <c r="Q78" s="139"/>
      <c r="R78" s="131"/>
      <c r="S78" s="110" t="s">
        <v>116</v>
      </c>
      <c r="T78" s="364"/>
    </row>
    <row r="79" spans="1:20" x14ac:dyDescent="0.25">
      <c r="A79" s="156" t="s">
        <v>112</v>
      </c>
      <c r="B79" s="357">
        <f>(B44+B77-C77-B81)</f>
        <v>2850</v>
      </c>
      <c r="C79" s="358"/>
      <c r="D79" s="358"/>
      <c r="E79" s="359"/>
      <c r="F79" s="357">
        <f>(F44+F77-G77-F81)</f>
        <v>0</v>
      </c>
      <c r="G79" s="358"/>
      <c r="H79" s="358"/>
      <c r="I79" s="359"/>
      <c r="J79" s="357">
        <f>(J44+J77-K77-J81)</f>
        <v>0</v>
      </c>
      <c r="K79" s="358"/>
      <c r="L79" s="358"/>
      <c r="M79" s="359"/>
      <c r="N79" s="357">
        <f>(N44+N77-O77-N81)</f>
        <v>30</v>
      </c>
      <c r="O79" s="358"/>
      <c r="P79" s="358"/>
      <c r="Q79" s="358"/>
      <c r="R79" s="128">
        <f>SUM(B79:Q79)</f>
        <v>2880</v>
      </c>
      <c r="S79" s="140">
        <f>(R79-R44)</f>
        <v>1690</v>
      </c>
      <c r="T79" s="164">
        <f>SUM(T46:T76)</f>
        <v>882</v>
      </c>
    </row>
    <row r="80" spans="1:20" x14ac:dyDescent="0.25">
      <c r="A80" s="152"/>
      <c r="B80" s="190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</row>
    <row r="81" spans="1:20" x14ac:dyDescent="0.25">
      <c r="A81" s="157" t="s">
        <v>117</v>
      </c>
      <c r="B81" s="367">
        <v>1619</v>
      </c>
      <c r="C81" s="367"/>
      <c r="D81" s="367"/>
      <c r="E81" s="367"/>
      <c r="F81" s="367">
        <v>590</v>
      </c>
      <c r="G81" s="367"/>
      <c r="H81" s="367"/>
      <c r="I81" s="367"/>
      <c r="J81" s="367">
        <v>260</v>
      </c>
      <c r="K81" s="367"/>
      <c r="L81" s="367"/>
      <c r="M81" s="367"/>
      <c r="N81" s="367"/>
      <c r="O81" s="367"/>
      <c r="P81" s="367"/>
      <c r="Q81" s="367"/>
    </row>
    <row r="82" spans="1:20" x14ac:dyDescent="0.25">
      <c r="A82" s="94" t="s">
        <v>154</v>
      </c>
      <c r="B82" s="368">
        <v>1450</v>
      </c>
      <c r="C82" s="368"/>
      <c r="D82" s="368"/>
      <c r="E82" s="369"/>
    </row>
    <row r="83" spans="1:20" x14ac:dyDescent="0.25">
      <c r="A83" s="98" t="s">
        <v>155</v>
      </c>
      <c r="B83" s="370">
        <v>600</v>
      </c>
      <c r="C83" s="370"/>
      <c r="D83" s="370"/>
      <c r="E83" s="371"/>
    </row>
    <row r="84" spans="1:20" x14ac:dyDescent="0.25">
      <c r="A84" s="103" t="s">
        <v>156</v>
      </c>
      <c r="B84" s="372">
        <v>400</v>
      </c>
      <c r="C84" s="372"/>
      <c r="D84" s="372"/>
      <c r="E84" s="373"/>
    </row>
    <row r="85" spans="1:20" x14ac:dyDescent="0.25">
      <c r="A85" s="225" t="s">
        <v>11</v>
      </c>
      <c r="B85" s="352">
        <f>(B44+B77-C77-B81-B82-B83-B84)</f>
        <v>400</v>
      </c>
      <c r="C85" s="352"/>
      <c r="D85" s="352"/>
      <c r="E85" s="353"/>
    </row>
    <row r="86" spans="1:20" x14ac:dyDescent="0.25">
      <c r="B86" s="190" t="s">
        <v>157</v>
      </c>
    </row>
    <row r="89" spans="1:20" ht="18.75" customHeight="1" x14ac:dyDescent="0.25">
      <c r="A89" s="184" t="s">
        <v>180</v>
      </c>
      <c r="B89" s="365" t="s">
        <v>110</v>
      </c>
      <c r="C89" s="365"/>
      <c r="D89" s="365"/>
      <c r="E89" s="365"/>
      <c r="F89" s="365"/>
      <c r="G89" s="365"/>
      <c r="H89" s="365"/>
      <c r="I89" s="365"/>
      <c r="J89" s="365"/>
      <c r="K89" s="365"/>
      <c r="L89" s="365"/>
      <c r="M89" s="365"/>
      <c r="N89" s="365"/>
      <c r="O89" s="365"/>
      <c r="P89" s="365"/>
      <c r="Q89" s="365"/>
      <c r="R89" s="147" t="s">
        <v>11</v>
      </c>
      <c r="S89" s="158"/>
      <c r="T89" s="160" t="s">
        <v>118</v>
      </c>
    </row>
    <row r="90" spans="1:20" x14ac:dyDescent="0.25">
      <c r="A90" s="150">
        <v>2011</v>
      </c>
      <c r="B90" s="366" t="s">
        <v>104</v>
      </c>
      <c r="C90" s="366"/>
      <c r="D90" s="366"/>
      <c r="E90" s="366"/>
      <c r="F90" s="366" t="s">
        <v>105</v>
      </c>
      <c r="G90" s="366"/>
      <c r="H90" s="366"/>
      <c r="I90" s="366"/>
      <c r="J90" s="366" t="s">
        <v>106</v>
      </c>
      <c r="K90" s="366"/>
      <c r="L90" s="366"/>
      <c r="M90" s="366"/>
      <c r="N90" s="366" t="s">
        <v>107</v>
      </c>
      <c r="O90" s="366"/>
      <c r="P90" s="366"/>
      <c r="Q90" s="366"/>
      <c r="R90" s="149"/>
      <c r="S90" s="149"/>
      <c r="T90" s="161" t="s">
        <v>119</v>
      </c>
    </row>
    <row r="91" spans="1:20" x14ac:dyDescent="0.25">
      <c r="A91" s="127" t="s">
        <v>103</v>
      </c>
      <c r="B91" s="361">
        <v>400</v>
      </c>
      <c r="C91" s="361"/>
      <c r="D91" s="361"/>
      <c r="E91" s="361"/>
      <c r="F91" s="361">
        <v>0</v>
      </c>
      <c r="G91" s="361"/>
      <c r="H91" s="361"/>
      <c r="I91" s="361"/>
      <c r="J91" s="361">
        <v>0</v>
      </c>
      <c r="K91" s="361"/>
      <c r="L91" s="361"/>
      <c r="M91" s="361"/>
      <c r="N91" s="361">
        <v>30</v>
      </c>
      <c r="O91" s="361"/>
      <c r="P91" s="361"/>
      <c r="Q91" s="362"/>
      <c r="R91" s="129">
        <v>2880</v>
      </c>
      <c r="S91" s="159"/>
      <c r="T91" s="162" t="s">
        <v>120</v>
      </c>
    </row>
    <row r="92" spans="1:20" x14ac:dyDescent="0.25">
      <c r="A92" s="110" t="s">
        <v>108</v>
      </c>
      <c r="B92" s="124" t="s">
        <v>101</v>
      </c>
      <c r="C92" s="125" t="s">
        <v>102</v>
      </c>
      <c r="D92" s="125" t="s">
        <v>111</v>
      </c>
      <c r="E92" s="126" t="s">
        <v>113</v>
      </c>
      <c r="F92" s="124" t="s">
        <v>101</v>
      </c>
      <c r="G92" s="125" t="s">
        <v>102</v>
      </c>
      <c r="H92" s="125" t="s">
        <v>111</v>
      </c>
      <c r="I92" s="126" t="s">
        <v>113</v>
      </c>
      <c r="J92" s="124" t="s">
        <v>101</v>
      </c>
      <c r="K92" s="125" t="s">
        <v>102</v>
      </c>
      <c r="L92" s="125" t="s">
        <v>111</v>
      </c>
      <c r="M92" s="126" t="s">
        <v>113</v>
      </c>
      <c r="N92" s="124" t="s">
        <v>101</v>
      </c>
      <c r="O92" s="125" t="s">
        <v>102</v>
      </c>
      <c r="P92" s="125" t="s">
        <v>111</v>
      </c>
      <c r="Q92" s="125" t="s">
        <v>113</v>
      </c>
      <c r="R92" s="130"/>
      <c r="S92" s="148"/>
      <c r="T92" s="166" t="s">
        <v>121</v>
      </c>
    </row>
    <row r="93" spans="1:20" x14ac:dyDescent="0.25">
      <c r="A93" s="96">
        <v>1</v>
      </c>
      <c r="B93" s="120">
        <v>1500</v>
      </c>
      <c r="C93" s="187"/>
      <c r="D93" s="141"/>
      <c r="E93" s="143"/>
      <c r="F93" s="120"/>
      <c r="G93" s="121"/>
      <c r="H93" s="141"/>
      <c r="I93" s="143"/>
      <c r="J93" s="120"/>
      <c r="K93" s="187"/>
      <c r="L93" s="141"/>
      <c r="M93" s="143"/>
      <c r="N93" s="120"/>
      <c r="O93" s="121">
        <v>30</v>
      </c>
      <c r="P93" s="141"/>
      <c r="Q93" s="145"/>
      <c r="R93" s="130"/>
      <c r="S93" s="163"/>
      <c r="T93" s="183"/>
    </row>
    <row r="94" spans="1:20" x14ac:dyDescent="0.25">
      <c r="A94">
        <v>2</v>
      </c>
      <c r="B94" s="122"/>
      <c r="C94" s="167">
        <v>1500</v>
      </c>
      <c r="D94" s="142"/>
      <c r="E94" s="144"/>
      <c r="F94" s="122"/>
      <c r="G94" s="123"/>
      <c r="H94" s="142"/>
      <c r="I94" s="144"/>
      <c r="J94" s="122"/>
      <c r="K94" s="123"/>
      <c r="L94" s="142"/>
      <c r="M94" s="144"/>
      <c r="N94" s="122">
        <v>50</v>
      </c>
      <c r="O94" s="123"/>
      <c r="P94" s="142"/>
      <c r="Q94" s="146"/>
      <c r="R94" s="131"/>
      <c r="S94" s="148"/>
      <c r="T94" s="165"/>
    </row>
    <row r="95" spans="1:20" x14ac:dyDescent="0.25">
      <c r="A95">
        <v>3</v>
      </c>
      <c r="B95" s="122"/>
      <c r="C95" s="123"/>
      <c r="D95" s="142"/>
      <c r="E95" s="144"/>
      <c r="F95" s="122"/>
      <c r="G95" s="123"/>
      <c r="H95" s="142"/>
      <c r="I95" s="144"/>
      <c r="J95" s="122"/>
      <c r="K95" s="167"/>
      <c r="L95" s="142"/>
      <c r="M95" s="144"/>
      <c r="N95" s="122"/>
      <c r="O95" s="167"/>
      <c r="P95" s="142"/>
      <c r="Q95" s="146"/>
      <c r="R95" s="131"/>
      <c r="S95" s="148"/>
      <c r="T95" s="165">
        <v>220</v>
      </c>
    </row>
    <row r="96" spans="1:20" x14ac:dyDescent="0.25">
      <c r="A96">
        <v>4</v>
      </c>
      <c r="B96" s="122"/>
      <c r="C96" s="123"/>
      <c r="D96" s="142"/>
      <c r="E96" s="144"/>
      <c r="F96" s="122"/>
      <c r="G96" s="123"/>
      <c r="H96" s="142"/>
      <c r="I96" s="144"/>
      <c r="J96" s="122"/>
      <c r="K96" s="167"/>
      <c r="L96" s="142"/>
      <c r="M96" s="144"/>
      <c r="N96" s="122"/>
      <c r="O96" s="123"/>
      <c r="P96" s="142"/>
      <c r="Q96" s="146"/>
      <c r="R96" s="131"/>
      <c r="S96" s="148"/>
      <c r="T96" s="165"/>
    </row>
    <row r="97" spans="1:20" x14ac:dyDescent="0.25">
      <c r="A97">
        <v>5</v>
      </c>
      <c r="B97" s="122"/>
      <c r="C97" s="123"/>
      <c r="D97" s="142"/>
      <c r="E97" s="144"/>
      <c r="F97" s="122"/>
      <c r="G97" s="123"/>
      <c r="H97" s="142"/>
      <c r="I97" s="144"/>
      <c r="J97" s="122"/>
      <c r="K97" s="167"/>
      <c r="L97" s="142"/>
      <c r="M97" s="144"/>
      <c r="N97" s="122"/>
      <c r="O97" s="123"/>
      <c r="P97" s="142"/>
      <c r="Q97" s="146"/>
      <c r="R97" s="131"/>
      <c r="S97" s="148"/>
      <c r="T97" s="165"/>
    </row>
    <row r="98" spans="1:20" x14ac:dyDescent="0.25">
      <c r="A98">
        <v>6</v>
      </c>
      <c r="B98" s="122"/>
      <c r="C98" s="123"/>
      <c r="D98" s="142"/>
      <c r="E98" s="144"/>
      <c r="F98" s="122"/>
      <c r="G98" s="123"/>
      <c r="H98" s="142"/>
      <c r="I98" s="144"/>
      <c r="J98" s="122"/>
      <c r="K98" s="167"/>
      <c r="L98" s="142"/>
      <c r="M98" s="144"/>
      <c r="N98" s="122"/>
      <c r="O98" s="123"/>
      <c r="P98" s="142"/>
      <c r="Q98" s="146"/>
      <c r="R98" s="131"/>
      <c r="S98" s="148"/>
      <c r="T98" s="165">
        <v>62</v>
      </c>
    </row>
    <row r="99" spans="1:20" x14ac:dyDescent="0.25">
      <c r="A99">
        <v>7</v>
      </c>
      <c r="B99" s="122"/>
      <c r="C99" s="123"/>
      <c r="D99" s="142"/>
      <c r="E99" s="144"/>
      <c r="F99" s="122"/>
      <c r="G99" s="123"/>
      <c r="H99" s="142"/>
      <c r="I99" s="144"/>
      <c r="J99" s="122"/>
      <c r="K99" s="167"/>
      <c r="L99" s="142"/>
      <c r="M99" s="144"/>
      <c r="N99" s="122"/>
      <c r="O99" s="123"/>
      <c r="P99" s="142"/>
      <c r="Q99" s="146"/>
      <c r="R99" s="131"/>
      <c r="S99" s="148"/>
      <c r="T99" s="165">
        <v>100</v>
      </c>
    </row>
    <row r="100" spans="1:20" x14ac:dyDescent="0.25">
      <c r="A100">
        <v>8</v>
      </c>
      <c r="B100" s="122"/>
      <c r="C100" s="123"/>
      <c r="D100" s="142"/>
      <c r="E100" s="144"/>
      <c r="F100" s="122"/>
      <c r="G100" s="123"/>
      <c r="H100" s="142"/>
      <c r="I100" s="144"/>
      <c r="J100" s="122"/>
      <c r="K100" s="123"/>
      <c r="L100" s="142"/>
      <c r="M100" s="144"/>
      <c r="N100" s="122"/>
      <c r="O100" s="123"/>
      <c r="P100" s="142"/>
      <c r="Q100" s="146"/>
      <c r="R100" s="131"/>
      <c r="S100" s="148"/>
      <c r="T100" s="165"/>
    </row>
    <row r="101" spans="1:20" x14ac:dyDescent="0.25">
      <c r="A101">
        <v>9</v>
      </c>
      <c r="B101" s="122"/>
      <c r="C101" s="123"/>
      <c r="D101" s="142"/>
      <c r="E101" s="144"/>
      <c r="F101" s="122"/>
      <c r="G101" s="123"/>
      <c r="H101" s="142"/>
      <c r="I101" s="144"/>
      <c r="J101" s="122"/>
      <c r="K101" s="123"/>
      <c r="L101" s="142"/>
      <c r="M101" s="144"/>
      <c r="N101" s="122"/>
      <c r="O101" s="123"/>
      <c r="P101" s="142"/>
      <c r="Q101" s="146"/>
      <c r="R101" s="131"/>
      <c r="S101" s="148"/>
      <c r="T101" s="165"/>
    </row>
    <row r="102" spans="1:20" x14ac:dyDescent="0.25">
      <c r="A102">
        <v>10</v>
      </c>
      <c r="B102" s="122"/>
      <c r="C102" s="123"/>
      <c r="D102" s="142"/>
      <c r="E102" s="144"/>
      <c r="F102" s="122"/>
      <c r="G102" s="123"/>
      <c r="H102" s="142"/>
      <c r="I102" s="144"/>
      <c r="J102" s="122"/>
      <c r="K102" s="123"/>
      <c r="L102" s="142"/>
      <c r="M102" s="144"/>
      <c r="N102" s="122"/>
      <c r="O102" s="123"/>
      <c r="P102" s="142"/>
      <c r="Q102" s="146"/>
      <c r="R102" s="131"/>
      <c r="S102" s="148"/>
      <c r="T102" s="165"/>
    </row>
    <row r="103" spans="1:20" x14ac:dyDescent="0.25">
      <c r="A103">
        <v>11</v>
      </c>
      <c r="B103" s="122"/>
      <c r="C103" s="123"/>
      <c r="D103" s="142"/>
      <c r="E103" s="144"/>
      <c r="F103" s="122"/>
      <c r="G103" s="123"/>
      <c r="H103" s="142"/>
      <c r="I103" s="144"/>
      <c r="J103" s="122"/>
      <c r="K103" s="167"/>
      <c r="L103" s="142"/>
      <c r="M103" s="144"/>
      <c r="N103" s="122"/>
      <c r="O103" s="123"/>
      <c r="P103" s="142"/>
      <c r="Q103" s="146"/>
      <c r="R103" s="131"/>
      <c r="S103" s="148"/>
      <c r="T103" s="165"/>
    </row>
    <row r="104" spans="1:20" x14ac:dyDescent="0.25">
      <c r="A104">
        <v>12</v>
      </c>
      <c r="B104" s="122"/>
      <c r="C104" s="123"/>
      <c r="D104" s="142"/>
      <c r="E104" s="144"/>
      <c r="F104" s="122"/>
      <c r="G104" s="123"/>
      <c r="H104" s="142"/>
      <c r="I104" s="144"/>
      <c r="J104" s="122"/>
      <c r="K104" s="167"/>
      <c r="L104" s="142"/>
      <c r="M104" s="144"/>
      <c r="N104" s="122"/>
      <c r="O104" s="123"/>
      <c r="P104" s="142"/>
      <c r="Q104" s="146"/>
      <c r="R104" s="131"/>
      <c r="S104" s="148"/>
      <c r="T104" s="165"/>
    </row>
    <row r="105" spans="1:20" x14ac:dyDescent="0.25">
      <c r="A105">
        <v>13</v>
      </c>
      <c r="B105" s="122"/>
      <c r="C105" s="167"/>
      <c r="D105" s="142"/>
      <c r="E105" s="144"/>
      <c r="F105" s="122"/>
      <c r="G105" s="123"/>
      <c r="H105" s="142"/>
      <c r="I105" s="144"/>
      <c r="J105" s="122"/>
      <c r="K105" s="167"/>
      <c r="L105" s="142"/>
      <c r="M105" s="144"/>
      <c r="N105" s="122"/>
      <c r="O105" s="167"/>
      <c r="P105" s="142"/>
      <c r="Q105" s="146"/>
      <c r="R105" s="131"/>
      <c r="S105" s="148"/>
      <c r="T105" s="165">
        <v>100</v>
      </c>
    </row>
    <row r="106" spans="1:20" x14ac:dyDescent="0.25">
      <c r="A106">
        <v>14</v>
      </c>
      <c r="B106" s="122"/>
      <c r="C106" s="167"/>
      <c r="D106" s="142"/>
      <c r="E106" s="144"/>
      <c r="F106" s="122"/>
      <c r="G106" s="167"/>
      <c r="H106" s="142"/>
      <c r="I106" s="144"/>
      <c r="J106" s="122"/>
      <c r="K106" s="167"/>
      <c r="L106" s="142"/>
      <c r="M106" s="144"/>
      <c r="N106" s="122"/>
      <c r="O106" s="167">
        <v>50</v>
      </c>
      <c r="P106" s="142"/>
      <c r="Q106" s="146"/>
      <c r="R106" s="131"/>
      <c r="S106" s="148"/>
      <c r="T106" s="165"/>
    </row>
    <row r="107" spans="1:20" x14ac:dyDescent="0.25">
      <c r="A107">
        <v>15</v>
      </c>
      <c r="B107" s="122"/>
      <c r="C107" s="123"/>
      <c r="D107" s="142"/>
      <c r="E107" s="144"/>
      <c r="F107" s="122"/>
      <c r="G107" s="123"/>
      <c r="H107" s="142"/>
      <c r="I107" s="144"/>
      <c r="J107" s="122"/>
      <c r="K107" s="167"/>
      <c r="L107" s="142"/>
      <c r="M107" s="144"/>
      <c r="N107" s="122"/>
      <c r="O107" s="167"/>
      <c r="P107" s="142"/>
      <c r="Q107" s="146"/>
      <c r="R107" s="131"/>
      <c r="S107" s="148"/>
      <c r="T107" s="165"/>
    </row>
    <row r="108" spans="1:20" x14ac:dyDescent="0.25">
      <c r="A108">
        <v>16</v>
      </c>
      <c r="B108" s="122"/>
      <c r="C108" s="123"/>
      <c r="D108" s="142"/>
      <c r="E108" s="144"/>
      <c r="F108" s="122"/>
      <c r="G108" s="167"/>
      <c r="H108" s="142"/>
      <c r="I108" s="144"/>
      <c r="J108" s="122"/>
      <c r="K108" s="167"/>
      <c r="L108" s="170"/>
      <c r="M108" s="246"/>
      <c r="N108" s="179"/>
      <c r="O108" s="167"/>
      <c r="P108" s="171"/>
      <c r="Q108" s="146"/>
      <c r="R108" s="131"/>
      <c r="S108" s="148"/>
      <c r="T108" s="165"/>
    </row>
    <row r="109" spans="1:20" x14ac:dyDescent="0.25">
      <c r="A109">
        <v>17</v>
      </c>
      <c r="B109" s="122">
        <v>1150</v>
      </c>
      <c r="C109" s="123"/>
      <c r="D109" s="142"/>
      <c r="E109" s="144"/>
      <c r="F109" s="122"/>
      <c r="G109" s="167"/>
      <c r="H109" s="142"/>
      <c r="I109" s="144"/>
      <c r="J109" s="122"/>
      <c r="K109" s="167"/>
      <c r="L109" s="171"/>
      <c r="M109" s="246"/>
      <c r="N109" s="179"/>
      <c r="O109" s="167"/>
      <c r="P109" s="171"/>
      <c r="Q109" s="168"/>
      <c r="R109" s="131"/>
      <c r="S109" s="148"/>
      <c r="T109" s="165">
        <v>400</v>
      </c>
    </row>
    <row r="110" spans="1:20" x14ac:dyDescent="0.25">
      <c r="A110">
        <v>18</v>
      </c>
      <c r="B110" s="122"/>
      <c r="C110" s="123"/>
      <c r="D110" s="142"/>
      <c r="E110" s="144"/>
      <c r="F110" s="122">
        <v>10</v>
      </c>
      <c r="G110" s="123"/>
      <c r="H110" s="142"/>
      <c r="I110" s="144"/>
      <c r="J110" s="122">
        <v>10</v>
      </c>
      <c r="K110" s="167"/>
      <c r="L110" s="171"/>
      <c r="M110" s="246"/>
      <c r="N110" s="179">
        <v>10</v>
      </c>
      <c r="O110" s="167"/>
      <c r="P110" s="171"/>
      <c r="Q110" s="146"/>
      <c r="R110" s="131"/>
      <c r="S110" s="148"/>
      <c r="T110" s="165"/>
    </row>
    <row r="111" spans="1:20" x14ac:dyDescent="0.25">
      <c r="A111">
        <v>19</v>
      </c>
      <c r="B111" s="122"/>
      <c r="C111" s="123"/>
      <c r="D111" s="142"/>
      <c r="E111" s="144"/>
      <c r="F111" s="122"/>
      <c r="G111" s="123"/>
      <c r="H111" s="142"/>
      <c r="I111" s="144"/>
      <c r="J111" s="122"/>
      <c r="K111" s="167"/>
      <c r="L111" s="171"/>
      <c r="M111" s="246"/>
      <c r="N111" s="179"/>
      <c r="O111" s="167"/>
      <c r="P111" s="171"/>
      <c r="Q111" s="146"/>
      <c r="R111" s="131"/>
      <c r="S111" s="148"/>
      <c r="T111" s="165"/>
    </row>
    <row r="112" spans="1:20" x14ac:dyDescent="0.25">
      <c r="A112">
        <v>20</v>
      </c>
      <c r="B112" s="122"/>
      <c r="C112" s="167"/>
      <c r="D112" s="142"/>
      <c r="E112" s="144"/>
      <c r="F112" s="122"/>
      <c r="G112" s="123"/>
      <c r="H112" s="142"/>
      <c r="I112" s="144"/>
      <c r="J112" s="122"/>
      <c r="K112" s="167"/>
      <c r="L112" s="171"/>
      <c r="M112" s="246"/>
      <c r="N112" s="179"/>
      <c r="O112" s="167"/>
      <c r="P112" s="171"/>
      <c r="Q112" s="146"/>
      <c r="R112" s="131"/>
      <c r="S112" s="148"/>
      <c r="T112" s="165"/>
    </row>
    <row r="113" spans="1:20" x14ac:dyDescent="0.25">
      <c r="A113">
        <v>21</v>
      </c>
      <c r="B113" s="122"/>
      <c r="C113" s="123"/>
      <c r="D113" s="142"/>
      <c r="E113" s="144"/>
      <c r="F113" s="122"/>
      <c r="G113" s="123"/>
      <c r="H113" s="142"/>
      <c r="I113" s="144"/>
      <c r="J113" s="179"/>
      <c r="K113" s="167"/>
      <c r="L113" s="171"/>
      <c r="M113" s="246"/>
      <c r="N113" s="179"/>
      <c r="O113" s="167"/>
      <c r="P113" s="171"/>
      <c r="Q113" s="146"/>
      <c r="R113" s="131"/>
      <c r="S113" s="148"/>
      <c r="T113" s="165"/>
    </row>
    <row r="114" spans="1:20" x14ac:dyDescent="0.25">
      <c r="A114">
        <v>22</v>
      </c>
      <c r="B114" s="179"/>
      <c r="C114" s="123"/>
      <c r="D114" s="142"/>
      <c r="E114" s="144"/>
      <c r="F114" s="122"/>
      <c r="G114" s="123"/>
      <c r="H114" s="142"/>
      <c r="I114" s="144"/>
      <c r="J114" s="122"/>
      <c r="K114" s="167"/>
      <c r="L114" s="171"/>
      <c r="M114" s="246"/>
      <c r="N114" s="179"/>
      <c r="O114" s="167"/>
      <c r="P114" s="171"/>
      <c r="Q114" s="146"/>
      <c r="R114" s="131"/>
      <c r="S114" s="148"/>
      <c r="T114" s="165"/>
    </row>
    <row r="115" spans="1:20" x14ac:dyDescent="0.25">
      <c r="A115">
        <v>23</v>
      </c>
      <c r="B115" s="122"/>
      <c r="C115" s="123"/>
      <c r="D115" s="142"/>
      <c r="E115" s="144"/>
      <c r="F115" s="122"/>
      <c r="G115" s="123"/>
      <c r="H115" s="142"/>
      <c r="I115" s="144"/>
      <c r="J115" s="122"/>
      <c r="K115" s="167"/>
      <c r="L115" s="171"/>
      <c r="M115" s="246"/>
      <c r="N115" s="179"/>
      <c r="O115" s="167"/>
      <c r="P115" s="171"/>
      <c r="Q115" s="146"/>
      <c r="R115" s="131"/>
      <c r="S115" s="148"/>
      <c r="T115" s="165"/>
    </row>
    <row r="116" spans="1:20" x14ac:dyDescent="0.25">
      <c r="A116">
        <v>24</v>
      </c>
      <c r="B116" s="122"/>
      <c r="C116" s="167"/>
      <c r="D116" s="171"/>
      <c r="E116" s="144"/>
      <c r="F116" s="122"/>
      <c r="G116" s="167"/>
      <c r="H116" s="142"/>
      <c r="I116" s="144"/>
      <c r="J116" s="122"/>
      <c r="K116" s="167"/>
      <c r="L116" s="171"/>
      <c r="M116" s="246"/>
      <c r="N116" s="179"/>
      <c r="O116" s="167"/>
      <c r="P116" s="171"/>
      <c r="Q116" s="146"/>
      <c r="R116" s="131"/>
      <c r="S116" s="148"/>
      <c r="T116" s="165"/>
    </row>
    <row r="117" spans="1:20" x14ac:dyDescent="0.25">
      <c r="A117">
        <v>25</v>
      </c>
      <c r="B117" s="122"/>
      <c r="C117" s="167"/>
      <c r="D117" s="142"/>
      <c r="E117" s="144"/>
      <c r="F117" s="122"/>
      <c r="G117" s="123"/>
      <c r="H117" s="142"/>
      <c r="I117" s="144"/>
      <c r="J117" s="122"/>
      <c r="K117" s="167"/>
      <c r="L117" s="171"/>
      <c r="M117" s="246"/>
      <c r="N117" s="179"/>
      <c r="O117" s="167"/>
      <c r="P117" s="171"/>
      <c r="Q117" s="146"/>
      <c r="R117" s="131"/>
      <c r="S117" s="148"/>
      <c r="T117" s="165"/>
    </row>
    <row r="118" spans="1:20" x14ac:dyDescent="0.25">
      <c r="A118">
        <v>26</v>
      </c>
      <c r="B118" s="122"/>
      <c r="C118" s="123"/>
      <c r="D118" s="142"/>
      <c r="E118" s="144"/>
      <c r="F118" s="122"/>
      <c r="G118" s="123"/>
      <c r="H118" s="142"/>
      <c r="I118" s="144"/>
      <c r="J118" s="122"/>
      <c r="K118" s="167"/>
      <c r="L118" s="171"/>
      <c r="M118" s="246"/>
      <c r="N118" s="179"/>
      <c r="O118" s="167"/>
      <c r="P118" s="171"/>
      <c r="Q118" s="146"/>
      <c r="R118" s="131"/>
      <c r="S118" s="148"/>
      <c r="T118" s="165"/>
    </row>
    <row r="119" spans="1:20" x14ac:dyDescent="0.25">
      <c r="A119">
        <v>27</v>
      </c>
      <c r="B119" s="122"/>
      <c r="C119" s="123"/>
      <c r="D119" s="142"/>
      <c r="E119" s="144"/>
      <c r="F119" s="122"/>
      <c r="G119" s="167"/>
      <c r="H119" s="142"/>
      <c r="I119" s="144"/>
      <c r="J119" s="122"/>
      <c r="K119" s="167"/>
      <c r="L119" s="171"/>
      <c r="M119" s="246"/>
      <c r="N119" s="179"/>
      <c r="O119" s="167"/>
      <c r="P119" s="171"/>
      <c r="Q119" s="146"/>
      <c r="R119" s="131"/>
      <c r="S119" s="148"/>
      <c r="T119" s="165"/>
    </row>
    <row r="120" spans="1:20" x14ac:dyDescent="0.25">
      <c r="A120">
        <v>28</v>
      </c>
      <c r="B120" s="122"/>
      <c r="C120" s="167"/>
      <c r="D120" s="142"/>
      <c r="E120" s="144"/>
      <c r="F120" s="122"/>
      <c r="G120" s="123"/>
      <c r="H120" s="142"/>
      <c r="I120" s="144"/>
      <c r="J120" s="122"/>
      <c r="K120" s="167"/>
      <c r="L120" s="171"/>
      <c r="M120" s="246"/>
      <c r="N120" s="179"/>
      <c r="O120" s="167"/>
      <c r="P120" s="171"/>
      <c r="Q120" s="146"/>
      <c r="R120" s="131"/>
      <c r="S120" s="148"/>
      <c r="T120" s="165"/>
    </row>
    <row r="121" spans="1:20" x14ac:dyDescent="0.25">
      <c r="A121">
        <v>29</v>
      </c>
      <c r="B121" s="122"/>
      <c r="C121" s="123"/>
      <c r="D121" s="142"/>
      <c r="E121" s="144"/>
      <c r="F121" s="122"/>
      <c r="G121" s="167"/>
      <c r="H121" s="142"/>
      <c r="I121" s="144"/>
      <c r="J121" s="122"/>
      <c r="K121" s="167"/>
      <c r="L121" s="142"/>
      <c r="M121" s="144"/>
      <c r="N121" s="122"/>
      <c r="O121" s="123"/>
      <c r="P121" s="142"/>
      <c r="Q121" s="146"/>
      <c r="R121" s="131"/>
      <c r="S121" s="148"/>
      <c r="T121" s="165"/>
    </row>
    <row r="122" spans="1:20" x14ac:dyDescent="0.25">
      <c r="A122">
        <v>30</v>
      </c>
      <c r="B122" s="122"/>
      <c r="C122" s="123"/>
      <c r="D122" s="142"/>
      <c r="E122" s="144"/>
      <c r="F122" s="122">
        <v>10</v>
      </c>
      <c r="G122" s="167"/>
      <c r="H122" s="142"/>
      <c r="I122" s="144"/>
      <c r="J122" s="122">
        <v>10</v>
      </c>
      <c r="K122" s="167"/>
      <c r="L122" s="142"/>
      <c r="M122" s="144"/>
      <c r="N122" s="122">
        <v>10</v>
      </c>
      <c r="O122" s="123"/>
      <c r="P122" s="142"/>
      <c r="Q122" s="146"/>
      <c r="R122" s="131"/>
      <c r="S122" s="148"/>
      <c r="T122" s="165"/>
    </row>
    <row r="123" spans="1:20" x14ac:dyDescent="0.25">
      <c r="A123">
        <v>31</v>
      </c>
      <c r="B123" s="122"/>
      <c r="C123" s="123"/>
      <c r="D123" s="142"/>
      <c r="E123" s="144"/>
      <c r="F123" s="122"/>
      <c r="G123" s="123"/>
      <c r="H123" s="142"/>
      <c r="I123" s="144"/>
      <c r="J123" s="122"/>
      <c r="K123" s="123"/>
      <c r="L123" s="142"/>
      <c r="M123" s="144"/>
      <c r="N123" s="122"/>
      <c r="O123" s="123"/>
      <c r="P123" s="142"/>
      <c r="Q123" s="146"/>
      <c r="R123" s="131"/>
      <c r="S123" s="148"/>
      <c r="T123" s="165"/>
    </row>
    <row r="124" spans="1:20" x14ac:dyDescent="0.25">
      <c r="A124" s="154" t="s">
        <v>11</v>
      </c>
      <c r="B124" s="132">
        <f t="shared" ref="B124:Q124" si="2">SUM(B93:B123)</f>
        <v>2650</v>
      </c>
      <c r="C124" s="133">
        <f t="shared" si="2"/>
        <v>1500</v>
      </c>
      <c r="D124" s="133">
        <f t="shared" si="2"/>
        <v>0</v>
      </c>
      <c r="E124" s="134">
        <f t="shared" si="2"/>
        <v>0</v>
      </c>
      <c r="F124" s="132">
        <f t="shared" si="2"/>
        <v>20</v>
      </c>
      <c r="G124" s="133">
        <f t="shared" si="2"/>
        <v>0</v>
      </c>
      <c r="H124" s="133">
        <f t="shared" si="2"/>
        <v>0</v>
      </c>
      <c r="I124" s="134">
        <f t="shared" si="2"/>
        <v>0</v>
      </c>
      <c r="J124" s="132">
        <f t="shared" si="2"/>
        <v>20</v>
      </c>
      <c r="K124" s="133">
        <f t="shared" si="2"/>
        <v>0</v>
      </c>
      <c r="L124" s="133">
        <f t="shared" si="2"/>
        <v>0</v>
      </c>
      <c r="M124" s="134">
        <f t="shared" si="2"/>
        <v>0</v>
      </c>
      <c r="N124" s="132">
        <f t="shared" si="2"/>
        <v>70</v>
      </c>
      <c r="O124" s="133">
        <f t="shared" si="2"/>
        <v>80</v>
      </c>
      <c r="P124" s="133">
        <f t="shared" si="2"/>
        <v>0</v>
      </c>
      <c r="Q124" s="135">
        <f t="shared" si="2"/>
        <v>0</v>
      </c>
      <c r="R124" s="130"/>
      <c r="S124" s="163"/>
      <c r="T124" s="363"/>
    </row>
    <row r="125" spans="1:20" x14ac:dyDescent="0.25">
      <c r="A125" s="155" t="s">
        <v>114</v>
      </c>
      <c r="B125" s="136"/>
      <c r="C125" s="137"/>
      <c r="D125" s="137">
        <f>(D124*4.35)</f>
        <v>0</v>
      </c>
      <c r="E125" s="138"/>
      <c r="F125" s="136"/>
      <c r="G125" s="137"/>
      <c r="H125" s="137">
        <f>(H124*4.35)</f>
        <v>0</v>
      </c>
      <c r="I125" s="138"/>
      <c r="J125" s="136"/>
      <c r="K125" s="137"/>
      <c r="L125" s="137">
        <f>(L124*4.35)</f>
        <v>0</v>
      </c>
      <c r="M125" s="138"/>
      <c r="N125" s="136"/>
      <c r="O125" s="137"/>
      <c r="P125" s="137">
        <f>(P124*4.35)</f>
        <v>0</v>
      </c>
      <c r="Q125" s="139"/>
      <c r="R125" s="131"/>
      <c r="S125" s="110" t="s">
        <v>116</v>
      </c>
      <c r="T125" s="364"/>
    </row>
    <row r="126" spans="1:20" x14ac:dyDescent="0.25">
      <c r="A126" s="156" t="s">
        <v>112</v>
      </c>
      <c r="B126" s="357">
        <f>(B91+B124-C124-B128)</f>
        <v>700</v>
      </c>
      <c r="C126" s="358"/>
      <c r="D126" s="358"/>
      <c r="E126" s="359"/>
      <c r="F126" s="357">
        <f>(F91+F124-G124-F128)</f>
        <v>20</v>
      </c>
      <c r="G126" s="358"/>
      <c r="H126" s="358"/>
      <c r="I126" s="359"/>
      <c r="J126" s="357">
        <f>(J91+J124-K124-J128)</f>
        <v>20</v>
      </c>
      <c r="K126" s="358"/>
      <c r="L126" s="358"/>
      <c r="M126" s="359"/>
      <c r="N126" s="357">
        <f>(N91+N124-O124-N128)</f>
        <v>20</v>
      </c>
      <c r="O126" s="358"/>
      <c r="P126" s="358"/>
      <c r="Q126" s="358"/>
      <c r="R126" s="128">
        <f>SUM(B126:Q126)</f>
        <v>760</v>
      </c>
      <c r="S126" s="140">
        <f>(R126-R91)</f>
        <v>-2120</v>
      </c>
      <c r="T126" s="164">
        <f>SUM(T93:T123)</f>
        <v>882</v>
      </c>
    </row>
    <row r="127" spans="1:20" x14ac:dyDescent="0.25">
      <c r="A127" s="152"/>
      <c r="B127" s="190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</row>
    <row r="128" spans="1:20" x14ac:dyDescent="0.25">
      <c r="A128" s="157" t="s">
        <v>117</v>
      </c>
      <c r="B128" s="367">
        <v>850</v>
      </c>
      <c r="C128" s="367"/>
      <c r="D128" s="367"/>
      <c r="E128" s="367"/>
      <c r="F128" s="367">
        <v>0</v>
      </c>
      <c r="G128" s="367"/>
      <c r="H128" s="367"/>
      <c r="I128" s="367"/>
      <c r="J128" s="367">
        <v>0</v>
      </c>
      <c r="K128" s="367"/>
      <c r="L128" s="367"/>
      <c r="M128" s="367"/>
      <c r="N128" s="367"/>
      <c r="O128" s="367"/>
      <c r="P128" s="367"/>
      <c r="Q128" s="367"/>
    </row>
    <row r="129" spans="1:20" x14ac:dyDescent="0.25">
      <c r="A129" s="94" t="s">
        <v>154</v>
      </c>
      <c r="B129" s="368"/>
      <c r="C129" s="368"/>
      <c r="D129" s="368"/>
      <c r="E129" s="369"/>
    </row>
    <row r="130" spans="1:20" x14ac:dyDescent="0.25">
      <c r="A130" s="98" t="s">
        <v>155</v>
      </c>
      <c r="B130" s="370"/>
      <c r="C130" s="370"/>
      <c r="D130" s="370"/>
      <c r="E130" s="371"/>
    </row>
    <row r="131" spans="1:20" x14ac:dyDescent="0.25">
      <c r="A131" s="103" t="s">
        <v>156</v>
      </c>
      <c r="B131" s="372"/>
      <c r="C131" s="372"/>
      <c r="D131" s="372"/>
      <c r="E131" s="373"/>
    </row>
    <row r="132" spans="1:20" x14ac:dyDescent="0.25">
      <c r="A132" s="225" t="s">
        <v>11</v>
      </c>
      <c r="B132" s="352">
        <f>(B91+B124-C124-B128-B129-B130-B131)</f>
        <v>700</v>
      </c>
      <c r="C132" s="352"/>
      <c r="D132" s="352"/>
      <c r="E132" s="353"/>
    </row>
    <row r="133" spans="1:20" x14ac:dyDescent="0.25">
      <c r="B133" s="190" t="s">
        <v>157</v>
      </c>
    </row>
    <row r="134" spans="1:20" s="266" customFormat="1" ht="184.5" customHeight="1" x14ac:dyDescent="0.25"/>
    <row r="135" spans="1:20" ht="18.75" customHeight="1" x14ac:dyDescent="0.25">
      <c r="A135" s="184" t="s">
        <v>206</v>
      </c>
      <c r="B135" s="365" t="s">
        <v>110</v>
      </c>
      <c r="C135" s="365"/>
      <c r="D135" s="365"/>
      <c r="E135" s="365"/>
      <c r="F135" s="365"/>
      <c r="G135" s="365"/>
      <c r="H135" s="365"/>
      <c r="I135" s="365"/>
      <c r="J135" s="365"/>
      <c r="K135" s="365"/>
      <c r="L135" s="365"/>
      <c r="M135" s="365"/>
      <c r="N135" s="365"/>
      <c r="O135" s="365"/>
      <c r="P135" s="365"/>
      <c r="Q135" s="365"/>
      <c r="R135" s="147" t="s">
        <v>11</v>
      </c>
      <c r="S135" s="158"/>
      <c r="T135" s="160" t="s">
        <v>118</v>
      </c>
    </row>
    <row r="136" spans="1:20" x14ac:dyDescent="0.25">
      <c r="A136" s="150">
        <v>2012</v>
      </c>
      <c r="B136" s="366" t="s">
        <v>104</v>
      </c>
      <c r="C136" s="366"/>
      <c r="D136" s="366"/>
      <c r="E136" s="366"/>
      <c r="F136" s="366" t="s">
        <v>105</v>
      </c>
      <c r="G136" s="366"/>
      <c r="H136" s="366"/>
      <c r="I136" s="366"/>
      <c r="J136" s="366" t="s">
        <v>106</v>
      </c>
      <c r="K136" s="366"/>
      <c r="L136" s="366"/>
      <c r="M136" s="366"/>
      <c r="N136" s="366" t="s">
        <v>107</v>
      </c>
      <c r="O136" s="366"/>
      <c r="P136" s="366"/>
      <c r="Q136" s="366"/>
      <c r="R136" s="149"/>
      <c r="S136" s="149"/>
      <c r="T136" s="161" t="s">
        <v>119</v>
      </c>
    </row>
    <row r="137" spans="1:20" x14ac:dyDescent="0.25">
      <c r="A137" s="127" t="s">
        <v>103</v>
      </c>
      <c r="B137" s="361">
        <v>0</v>
      </c>
      <c r="C137" s="361"/>
      <c r="D137" s="361"/>
      <c r="E137" s="361"/>
      <c r="F137" s="361">
        <v>0</v>
      </c>
      <c r="G137" s="361"/>
      <c r="H137" s="361"/>
      <c r="I137" s="361"/>
      <c r="J137" s="361">
        <v>0</v>
      </c>
      <c r="K137" s="361"/>
      <c r="L137" s="361"/>
      <c r="M137" s="361"/>
      <c r="N137" s="361">
        <v>0</v>
      </c>
      <c r="O137" s="361"/>
      <c r="P137" s="361"/>
      <c r="Q137" s="362"/>
      <c r="R137" s="129">
        <v>0</v>
      </c>
      <c r="S137" s="268" t="s">
        <v>208</v>
      </c>
      <c r="T137" s="162"/>
    </row>
    <row r="138" spans="1:20" x14ac:dyDescent="0.25">
      <c r="A138" s="110" t="s">
        <v>108</v>
      </c>
      <c r="B138" s="124" t="s">
        <v>101</v>
      </c>
      <c r="C138" s="125" t="s">
        <v>102</v>
      </c>
      <c r="D138" s="125" t="s">
        <v>111</v>
      </c>
      <c r="E138" s="126" t="s">
        <v>113</v>
      </c>
      <c r="F138" s="124" t="s">
        <v>101</v>
      </c>
      <c r="G138" s="125" t="s">
        <v>102</v>
      </c>
      <c r="H138" s="125" t="s">
        <v>111</v>
      </c>
      <c r="I138" s="126" t="s">
        <v>113</v>
      </c>
      <c r="J138" s="124" t="s">
        <v>101</v>
      </c>
      <c r="K138" s="125" t="s">
        <v>102</v>
      </c>
      <c r="L138" s="125" t="s">
        <v>111</v>
      </c>
      <c r="M138" s="126" t="s">
        <v>113</v>
      </c>
      <c r="N138" s="124" t="s">
        <v>101</v>
      </c>
      <c r="O138" s="125" t="s">
        <v>102</v>
      </c>
      <c r="P138" s="125" t="s">
        <v>111</v>
      </c>
      <c r="Q138" s="125" t="s">
        <v>113</v>
      </c>
      <c r="R138" s="130"/>
      <c r="S138" s="269"/>
      <c r="T138" s="166" t="s">
        <v>121</v>
      </c>
    </row>
    <row r="139" spans="1:20" x14ac:dyDescent="0.25">
      <c r="A139" s="96">
        <v>1</v>
      </c>
      <c r="B139" s="120"/>
      <c r="C139" s="187"/>
      <c r="D139" s="141"/>
      <c r="E139" s="143"/>
      <c r="F139" s="120"/>
      <c r="G139" s="121"/>
      <c r="H139" s="141"/>
      <c r="I139" s="143"/>
      <c r="J139" s="120"/>
      <c r="K139" s="187"/>
      <c r="L139" s="141"/>
      <c r="M139" s="143"/>
      <c r="N139" s="120"/>
      <c r="O139" s="121"/>
      <c r="P139" s="141"/>
      <c r="Q139" s="145"/>
      <c r="R139" s="130"/>
      <c r="S139" s="270"/>
      <c r="T139" s="183"/>
    </row>
    <row r="140" spans="1:20" x14ac:dyDescent="0.25">
      <c r="A140">
        <v>2</v>
      </c>
      <c r="B140" s="122"/>
      <c r="C140" s="167"/>
      <c r="D140" s="142"/>
      <c r="E140" s="144"/>
      <c r="F140" s="122"/>
      <c r="G140" s="123"/>
      <c r="H140" s="142"/>
      <c r="I140" s="144"/>
      <c r="J140" s="122"/>
      <c r="K140" s="123"/>
      <c r="L140" s="142"/>
      <c r="M140" s="144"/>
      <c r="N140" s="122"/>
      <c r="O140" s="123"/>
      <c r="P140" s="142"/>
      <c r="Q140" s="146"/>
      <c r="R140" s="131"/>
      <c r="S140" s="269"/>
      <c r="T140" s="165"/>
    </row>
    <row r="141" spans="1:20" x14ac:dyDescent="0.25">
      <c r="A141">
        <v>3</v>
      </c>
      <c r="B141" s="122"/>
      <c r="C141" s="123"/>
      <c r="D141" s="142"/>
      <c r="E141" s="144"/>
      <c r="F141" s="122"/>
      <c r="G141" s="123"/>
      <c r="H141" s="142"/>
      <c r="I141" s="144"/>
      <c r="J141" s="122"/>
      <c r="K141" s="167"/>
      <c r="L141" s="142"/>
      <c r="M141" s="144"/>
      <c r="N141" s="122"/>
      <c r="O141" s="167"/>
      <c r="P141" s="142"/>
      <c r="Q141" s="146"/>
      <c r="R141" s="131"/>
      <c r="S141" s="269"/>
      <c r="T141" s="165"/>
    </row>
    <row r="142" spans="1:20" x14ac:dyDescent="0.25">
      <c r="A142">
        <v>4</v>
      </c>
      <c r="B142" s="122"/>
      <c r="C142" s="123"/>
      <c r="D142" s="142"/>
      <c r="E142" s="144"/>
      <c r="F142" s="122"/>
      <c r="G142" s="123"/>
      <c r="H142" s="142"/>
      <c r="I142" s="144"/>
      <c r="J142" s="122"/>
      <c r="K142" s="167"/>
      <c r="L142" s="142"/>
      <c r="M142" s="144"/>
      <c r="N142" s="122"/>
      <c r="O142" s="123"/>
      <c r="P142" s="142"/>
      <c r="Q142" s="146"/>
      <c r="R142" s="131"/>
      <c r="S142" s="269"/>
      <c r="T142" s="165"/>
    </row>
    <row r="143" spans="1:20" x14ac:dyDescent="0.25">
      <c r="A143">
        <v>5</v>
      </c>
      <c r="B143" s="122">
        <v>360</v>
      </c>
      <c r="C143" s="123">
        <v>360</v>
      </c>
      <c r="D143" s="142"/>
      <c r="E143" s="144"/>
      <c r="F143" s="122"/>
      <c r="G143" s="123"/>
      <c r="H143" s="142"/>
      <c r="I143" s="144"/>
      <c r="J143" s="122"/>
      <c r="K143" s="167"/>
      <c r="L143" s="142"/>
      <c r="M143" s="144"/>
      <c r="N143" s="122"/>
      <c r="O143" s="123"/>
      <c r="P143" s="142"/>
      <c r="Q143" s="146"/>
      <c r="R143" s="131"/>
      <c r="S143" s="269"/>
      <c r="T143" s="165"/>
    </row>
    <row r="144" spans="1:20" x14ac:dyDescent="0.25">
      <c r="A144">
        <v>6</v>
      </c>
      <c r="B144" s="122">
        <v>400</v>
      </c>
      <c r="C144" s="167">
        <v>400</v>
      </c>
      <c r="D144" s="142"/>
      <c r="E144" s="144">
        <v>200</v>
      </c>
      <c r="F144" s="122">
        <v>30</v>
      </c>
      <c r="G144" s="123"/>
      <c r="H144" s="142"/>
      <c r="I144" s="144"/>
      <c r="J144" s="122"/>
      <c r="K144" s="167"/>
      <c r="L144" s="142"/>
      <c r="M144" s="144"/>
      <c r="N144" s="122"/>
      <c r="O144" s="123"/>
      <c r="P144" s="142"/>
      <c r="Q144" s="146"/>
      <c r="R144" s="131"/>
      <c r="S144" s="269"/>
      <c r="T144" s="165">
        <v>40</v>
      </c>
    </row>
    <row r="145" spans="1:20" x14ac:dyDescent="0.25">
      <c r="A145">
        <v>7</v>
      </c>
      <c r="B145" s="122"/>
      <c r="C145" s="123"/>
      <c r="D145" s="142"/>
      <c r="E145" s="144"/>
      <c r="F145" s="122"/>
      <c r="G145" s="123"/>
      <c r="H145" s="142"/>
      <c r="I145" s="144"/>
      <c r="J145" s="122"/>
      <c r="K145" s="167"/>
      <c r="L145" s="142"/>
      <c r="M145" s="144"/>
      <c r="N145" s="122"/>
      <c r="O145" s="123"/>
      <c r="P145" s="142"/>
      <c r="Q145" s="146"/>
      <c r="R145" s="131"/>
      <c r="S145" s="269"/>
      <c r="T145" s="165">
        <v>300</v>
      </c>
    </row>
    <row r="146" spans="1:20" x14ac:dyDescent="0.25">
      <c r="A146">
        <v>8</v>
      </c>
      <c r="B146" s="122"/>
      <c r="C146" s="123"/>
      <c r="D146" s="142"/>
      <c r="E146" s="144"/>
      <c r="F146" s="122"/>
      <c r="G146" s="123"/>
      <c r="H146" s="142"/>
      <c r="I146" s="144"/>
      <c r="J146" s="122"/>
      <c r="K146" s="123"/>
      <c r="L146" s="142"/>
      <c r="M146" s="144"/>
      <c r="N146" s="122"/>
      <c r="O146" s="123"/>
      <c r="P146" s="142"/>
      <c r="Q146" s="146"/>
      <c r="R146" s="131"/>
      <c r="S146" s="269"/>
      <c r="T146" s="165"/>
    </row>
    <row r="147" spans="1:20" x14ac:dyDescent="0.25">
      <c r="A147">
        <v>9</v>
      </c>
      <c r="B147" s="122">
        <v>900</v>
      </c>
      <c r="C147" s="123">
        <v>100</v>
      </c>
      <c r="D147" s="142"/>
      <c r="E147" s="144"/>
      <c r="F147" s="122">
        <v>670</v>
      </c>
      <c r="G147" s="123">
        <v>620</v>
      </c>
      <c r="H147" s="142"/>
      <c r="I147" s="144">
        <v>300</v>
      </c>
      <c r="J147" s="122"/>
      <c r="K147" s="123"/>
      <c r="L147" s="142"/>
      <c r="M147" s="144"/>
      <c r="N147" s="122"/>
      <c r="O147" s="123"/>
      <c r="P147" s="142"/>
      <c r="Q147" s="146"/>
      <c r="R147" s="131"/>
      <c r="S147" s="269"/>
      <c r="T147" s="165"/>
    </row>
    <row r="148" spans="1:20" x14ac:dyDescent="0.25">
      <c r="A148">
        <v>10</v>
      </c>
      <c r="B148" s="122">
        <v>100</v>
      </c>
      <c r="C148" s="123"/>
      <c r="D148" s="142"/>
      <c r="E148" s="144"/>
      <c r="F148" s="122">
        <v>100</v>
      </c>
      <c r="G148" s="123"/>
      <c r="H148" s="142"/>
      <c r="I148" s="144"/>
      <c r="J148" s="122"/>
      <c r="K148" s="123"/>
      <c r="L148" s="142"/>
      <c r="M148" s="144"/>
      <c r="N148" s="122"/>
      <c r="O148" s="123"/>
      <c r="P148" s="142"/>
      <c r="Q148" s="146"/>
      <c r="R148" s="131"/>
      <c r="S148" s="269"/>
      <c r="T148" s="165"/>
    </row>
    <row r="149" spans="1:20" x14ac:dyDescent="0.25">
      <c r="A149">
        <v>11</v>
      </c>
      <c r="B149" s="122"/>
      <c r="C149" s="123"/>
      <c r="D149" s="142"/>
      <c r="E149" s="144"/>
      <c r="F149" s="122">
        <v>800</v>
      </c>
      <c r="G149" s="123"/>
      <c r="H149" s="142"/>
      <c r="I149" s="144"/>
      <c r="J149" s="122"/>
      <c r="K149" s="167"/>
      <c r="L149" s="142"/>
      <c r="M149" s="144"/>
      <c r="N149" s="122"/>
      <c r="O149" s="123"/>
      <c r="P149" s="142"/>
      <c r="Q149" s="146"/>
      <c r="R149" s="131"/>
      <c r="S149" s="269"/>
      <c r="T149" s="165">
        <v>180</v>
      </c>
    </row>
    <row r="150" spans="1:20" x14ac:dyDescent="0.25">
      <c r="A150">
        <v>12</v>
      </c>
      <c r="B150" s="122">
        <v>400</v>
      </c>
      <c r="C150" s="123"/>
      <c r="D150" s="142"/>
      <c r="E150" s="144"/>
      <c r="F150" s="122">
        <v>20</v>
      </c>
      <c r="G150" s="123"/>
      <c r="H150" s="142"/>
      <c r="I150" s="144"/>
      <c r="J150" s="122"/>
      <c r="K150" s="167"/>
      <c r="L150" s="142"/>
      <c r="M150" s="144"/>
      <c r="N150" s="122"/>
      <c r="O150" s="123"/>
      <c r="P150" s="142"/>
      <c r="Q150" s="146"/>
      <c r="R150" s="131"/>
      <c r="S150" s="269"/>
      <c r="T150" s="165"/>
    </row>
    <row r="151" spans="1:20" x14ac:dyDescent="0.25">
      <c r="A151">
        <v>13</v>
      </c>
      <c r="B151" s="122"/>
      <c r="C151" s="167"/>
      <c r="D151" s="142"/>
      <c r="E151" s="144"/>
      <c r="F151" s="122"/>
      <c r="G151" s="123">
        <v>700</v>
      </c>
      <c r="H151" s="142"/>
      <c r="I151" s="144"/>
      <c r="J151" s="122"/>
      <c r="K151" s="167"/>
      <c r="L151" s="142"/>
      <c r="M151" s="144"/>
      <c r="N151" s="122"/>
      <c r="O151" s="167"/>
      <c r="P151" s="142"/>
      <c r="Q151" s="146"/>
      <c r="R151" s="131"/>
      <c r="S151" s="269"/>
      <c r="T151" s="165"/>
    </row>
    <row r="152" spans="1:20" x14ac:dyDescent="0.25">
      <c r="A152">
        <v>14</v>
      </c>
      <c r="B152" s="122"/>
      <c r="C152" s="167">
        <v>200</v>
      </c>
      <c r="D152" s="142"/>
      <c r="E152" s="144"/>
      <c r="F152" s="122"/>
      <c r="G152" s="167"/>
      <c r="H152" s="142"/>
      <c r="I152" s="144"/>
      <c r="J152" s="122"/>
      <c r="K152" s="167"/>
      <c r="L152" s="142"/>
      <c r="M152" s="144"/>
      <c r="N152" s="122"/>
      <c r="O152" s="167"/>
      <c r="P152" s="142"/>
      <c r="Q152" s="146"/>
      <c r="R152" s="131"/>
      <c r="S152" s="269"/>
      <c r="T152" s="165"/>
    </row>
    <row r="153" spans="1:20" x14ac:dyDescent="0.25">
      <c r="A153">
        <v>15</v>
      </c>
      <c r="B153" s="122">
        <v>300</v>
      </c>
      <c r="C153" s="123">
        <v>100</v>
      </c>
      <c r="D153" s="142"/>
      <c r="E153" s="144"/>
      <c r="F153" s="122">
        <v>800</v>
      </c>
      <c r="G153" s="123">
        <v>300</v>
      </c>
      <c r="H153" s="142"/>
      <c r="I153" s="144">
        <v>200</v>
      </c>
      <c r="J153" s="122"/>
      <c r="K153" s="167"/>
      <c r="L153" s="142"/>
      <c r="M153" s="144"/>
      <c r="N153" s="122"/>
      <c r="O153" s="167"/>
      <c r="P153" s="142"/>
      <c r="Q153" s="146"/>
      <c r="R153" s="131"/>
      <c r="S153" s="269"/>
      <c r="T153" s="165">
        <v>140</v>
      </c>
    </row>
    <row r="154" spans="1:20" x14ac:dyDescent="0.25">
      <c r="A154">
        <v>16</v>
      </c>
      <c r="B154" s="122"/>
      <c r="C154" s="123"/>
      <c r="D154" s="142"/>
      <c r="E154" s="144"/>
      <c r="F154" s="122">
        <v>1100</v>
      </c>
      <c r="G154" s="167"/>
      <c r="H154" s="142"/>
      <c r="I154" s="144"/>
      <c r="J154" s="122"/>
      <c r="K154" s="167"/>
      <c r="L154" s="170"/>
      <c r="M154" s="246"/>
      <c r="N154" s="179"/>
      <c r="O154" s="167"/>
      <c r="P154" s="171"/>
      <c r="Q154" s="146"/>
      <c r="R154" s="131"/>
      <c r="S154" s="269"/>
      <c r="T154" s="165"/>
    </row>
    <row r="155" spans="1:20" x14ac:dyDescent="0.25">
      <c r="A155">
        <v>17</v>
      </c>
      <c r="B155" s="122"/>
      <c r="C155" s="123"/>
      <c r="D155" s="142"/>
      <c r="E155" s="144"/>
      <c r="F155" s="122">
        <v>50</v>
      </c>
      <c r="G155" s="167">
        <v>720</v>
      </c>
      <c r="H155" s="142"/>
      <c r="I155" s="144">
        <v>300</v>
      </c>
      <c r="J155" s="122"/>
      <c r="K155" s="167"/>
      <c r="L155" s="171"/>
      <c r="M155" s="246"/>
      <c r="N155" s="179"/>
      <c r="O155" s="167"/>
      <c r="P155" s="171"/>
      <c r="Q155" s="168"/>
      <c r="R155" s="131"/>
      <c r="S155" s="269"/>
      <c r="T155" s="165">
        <v>210</v>
      </c>
    </row>
    <row r="156" spans="1:20" x14ac:dyDescent="0.25">
      <c r="A156">
        <v>18</v>
      </c>
      <c r="B156" s="122"/>
      <c r="C156" s="123"/>
      <c r="D156" s="142"/>
      <c r="E156" s="144"/>
      <c r="F156" s="122">
        <v>930</v>
      </c>
      <c r="G156" s="167">
        <v>720</v>
      </c>
      <c r="H156" s="142"/>
      <c r="I156" s="144">
        <v>250</v>
      </c>
      <c r="J156" s="122"/>
      <c r="K156" s="167"/>
      <c r="L156" s="171"/>
      <c r="M156" s="246"/>
      <c r="N156" s="179"/>
      <c r="O156" s="167"/>
      <c r="P156" s="171"/>
      <c r="Q156" s="146"/>
      <c r="R156" s="131"/>
      <c r="S156" s="269"/>
      <c r="T156" s="165"/>
    </row>
    <row r="157" spans="1:20" x14ac:dyDescent="0.25">
      <c r="A157">
        <v>19</v>
      </c>
      <c r="B157" s="122"/>
      <c r="C157" s="123"/>
      <c r="D157" s="142"/>
      <c r="E157" s="144"/>
      <c r="F157" s="122"/>
      <c r="G157" s="123">
        <v>420</v>
      </c>
      <c r="H157" s="142"/>
      <c r="I157" s="144"/>
      <c r="J157" s="122"/>
      <c r="K157" s="167"/>
      <c r="L157" s="171"/>
      <c r="M157" s="246"/>
      <c r="N157" s="179"/>
      <c r="O157" s="167"/>
      <c r="P157" s="171"/>
      <c r="Q157" s="146"/>
      <c r="R157" s="131"/>
      <c r="S157" s="269"/>
      <c r="T157" s="165"/>
    </row>
    <row r="158" spans="1:20" x14ac:dyDescent="0.25">
      <c r="A158">
        <v>20</v>
      </c>
      <c r="B158" s="122"/>
      <c r="C158" s="167"/>
      <c r="D158" s="142"/>
      <c r="E158" s="144"/>
      <c r="F158" s="122">
        <v>820</v>
      </c>
      <c r="G158" s="123"/>
      <c r="H158" s="142"/>
      <c r="I158" s="144"/>
      <c r="J158" s="122"/>
      <c r="K158" s="167"/>
      <c r="L158" s="171"/>
      <c r="M158" s="246"/>
      <c r="N158" s="179"/>
      <c r="O158" s="167"/>
      <c r="P158" s="171"/>
      <c r="Q158" s="146"/>
      <c r="R158" s="131"/>
      <c r="S158" s="269"/>
      <c r="T158" s="165">
        <v>175</v>
      </c>
    </row>
    <row r="159" spans="1:20" x14ac:dyDescent="0.25">
      <c r="A159">
        <v>21</v>
      </c>
      <c r="B159" s="122"/>
      <c r="C159" s="123"/>
      <c r="D159" s="142"/>
      <c r="E159" s="144"/>
      <c r="F159" s="122"/>
      <c r="G159" s="123">
        <v>720</v>
      </c>
      <c r="H159" s="142"/>
      <c r="I159" s="144">
        <v>450</v>
      </c>
      <c r="J159" s="179"/>
      <c r="K159" s="167"/>
      <c r="L159" s="171"/>
      <c r="M159" s="246"/>
      <c r="N159" s="179"/>
      <c r="O159" s="167"/>
      <c r="P159" s="171"/>
      <c r="Q159" s="146"/>
      <c r="R159" s="131"/>
      <c r="S159" s="269"/>
      <c r="T159" s="165">
        <v>360</v>
      </c>
    </row>
    <row r="160" spans="1:20" x14ac:dyDescent="0.25">
      <c r="A160">
        <v>22</v>
      </c>
      <c r="B160" s="179"/>
      <c r="C160" s="123"/>
      <c r="D160" s="142"/>
      <c r="E160" s="144"/>
      <c r="F160" s="122"/>
      <c r="G160" s="123"/>
      <c r="H160" s="142"/>
      <c r="I160" s="144"/>
      <c r="J160" s="122"/>
      <c r="K160" s="167"/>
      <c r="L160" s="171"/>
      <c r="M160" s="246"/>
      <c r="N160" s="179"/>
      <c r="O160" s="167"/>
      <c r="P160" s="171"/>
      <c r="Q160" s="146"/>
      <c r="R160" s="131"/>
      <c r="S160" s="269"/>
      <c r="T160" s="165"/>
    </row>
    <row r="161" spans="1:20" x14ac:dyDescent="0.25">
      <c r="A161">
        <v>23</v>
      </c>
      <c r="B161" s="122"/>
      <c r="C161" s="123"/>
      <c r="D161" s="142"/>
      <c r="E161" s="144"/>
      <c r="F161" s="122">
        <v>720</v>
      </c>
      <c r="G161" s="167">
        <v>720</v>
      </c>
      <c r="H161" s="142"/>
      <c r="I161" s="144">
        <v>250</v>
      </c>
      <c r="J161" s="122"/>
      <c r="K161" s="167"/>
      <c r="L161" s="171"/>
      <c r="M161" s="246"/>
      <c r="N161" s="179"/>
      <c r="O161" s="167"/>
      <c r="P161" s="171"/>
      <c r="Q161" s="146"/>
      <c r="R161" s="131"/>
      <c r="S161" s="269">
        <v>400</v>
      </c>
      <c r="T161" s="165"/>
    </row>
    <row r="162" spans="1:20" x14ac:dyDescent="0.25">
      <c r="A162">
        <v>24</v>
      </c>
      <c r="B162" s="122"/>
      <c r="C162" s="167"/>
      <c r="D162" s="171"/>
      <c r="E162" s="144"/>
      <c r="F162" s="122">
        <v>920</v>
      </c>
      <c r="G162" s="167">
        <v>720</v>
      </c>
      <c r="H162" s="142"/>
      <c r="I162" s="144">
        <v>400</v>
      </c>
      <c r="J162" s="122"/>
      <c r="K162" s="167"/>
      <c r="L162" s="171"/>
      <c r="M162" s="246"/>
      <c r="N162" s="179"/>
      <c r="O162" s="167"/>
      <c r="P162" s="171"/>
      <c r="Q162" s="146"/>
      <c r="R162" s="131"/>
      <c r="S162" s="269">
        <v>-400</v>
      </c>
      <c r="T162" s="165">
        <v>280</v>
      </c>
    </row>
    <row r="163" spans="1:20" x14ac:dyDescent="0.25">
      <c r="A163">
        <v>25</v>
      </c>
      <c r="B163" s="122"/>
      <c r="C163" s="167"/>
      <c r="D163" s="142"/>
      <c r="E163" s="144"/>
      <c r="F163" s="122"/>
      <c r="G163" s="123"/>
      <c r="H163" s="142"/>
      <c r="I163" s="144"/>
      <c r="J163" s="122"/>
      <c r="K163" s="167"/>
      <c r="L163" s="171"/>
      <c r="M163" s="246"/>
      <c r="N163" s="179"/>
      <c r="O163" s="167"/>
      <c r="P163" s="171"/>
      <c r="Q163" s="146"/>
      <c r="R163" s="131"/>
      <c r="S163" s="269"/>
      <c r="T163" s="165"/>
    </row>
    <row r="164" spans="1:20" x14ac:dyDescent="0.25">
      <c r="A164">
        <v>26</v>
      </c>
      <c r="B164" s="122"/>
      <c r="C164" s="123"/>
      <c r="D164" s="142"/>
      <c r="E164" s="144"/>
      <c r="F164" s="122">
        <v>800</v>
      </c>
      <c r="G164" s="167">
        <v>800</v>
      </c>
      <c r="H164" s="142"/>
      <c r="I164" s="144"/>
      <c r="J164" s="122"/>
      <c r="K164" s="167"/>
      <c r="L164" s="171"/>
      <c r="M164" s="246"/>
      <c r="N164" s="179"/>
      <c r="O164" s="167"/>
      <c r="P164" s="171"/>
      <c r="Q164" s="146"/>
      <c r="R164" s="131"/>
      <c r="S164" s="269">
        <v>100</v>
      </c>
      <c r="T164" s="165"/>
    </row>
    <row r="165" spans="1:20" x14ac:dyDescent="0.25">
      <c r="A165">
        <v>27</v>
      </c>
      <c r="B165" s="122"/>
      <c r="C165" s="123"/>
      <c r="D165" s="142"/>
      <c r="E165" s="144"/>
      <c r="F165" s="122"/>
      <c r="G165" s="167"/>
      <c r="H165" s="142"/>
      <c r="I165" s="144"/>
      <c r="J165" s="122"/>
      <c r="K165" s="167"/>
      <c r="L165" s="171"/>
      <c r="M165" s="246"/>
      <c r="N165" s="179"/>
      <c r="O165" s="167"/>
      <c r="P165" s="171"/>
      <c r="Q165" s="146"/>
      <c r="R165" s="131"/>
      <c r="S165" s="269"/>
      <c r="T165" s="165"/>
    </row>
    <row r="166" spans="1:20" x14ac:dyDescent="0.25">
      <c r="A166">
        <v>28</v>
      </c>
      <c r="B166" s="122"/>
      <c r="C166" s="167"/>
      <c r="D166" s="142"/>
      <c r="E166" s="144"/>
      <c r="F166" s="122"/>
      <c r="G166" s="123"/>
      <c r="H166" s="142"/>
      <c r="I166" s="144"/>
      <c r="J166" s="122"/>
      <c r="K166" s="167"/>
      <c r="L166" s="171"/>
      <c r="M166" s="246"/>
      <c r="N166" s="179"/>
      <c r="O166" s="167"/>
      <c r="P166" s="171"/>
      <c r="Q166" s="146"/>
      <c r="R166" s="131"/>
      <c r="S166" s="269"/>
      <c r="T166" s="165"/>
    </row>
    <row r="167" spans="1:20" x14ac:dyDescent="0.25">
      <c r="A167">
        <v>29</v>
      </c>
      <c r="B167" s="122"/>
      <c r="C167" s="123"/>
      <c r="D167" s="142"/>
      <c r="E167" s="144"/>
      <c r="F167" s="122"/>
      <c r="G167" s="167"/>
      <c r="H167" s="142"/>
      <c r="I167" s="144"/>
      <c r="J167" s="122"/>
      <c r="K167" s="167"/>
      <c r="L167" s="142"/>
      <c r="M167" s="144"/>
      <c r="N167" s="122"/>
      <c r="O167" s="123"/>
      <c r="P167" s="142"/>
      <c r="Q167" s="146"/>
      <c r="R167" s="131"/>
      <c r="S167" s="269"/>
      <c r="T167" s="165"/>
    </row>
    <row r="168" spans="1:20" x14ac:dyDescent="0.25">
      <c r="A168">
        <v>30</v>
      </c>
      <c r="B168" s="122"/>
      <c r="C168" s="123"/>
      <c r="D168" s="142"/>
      <c r="E168" s="144"/>
      <c r="F168" s="122"/>
      <c r="G168" s="167"/>
      <c r="H168" s="142"/>
      <c r="I168" s="144"/>
      <c r="J168" s="122"/>
      <c r="K168" s="167"/>
      <c r="L168" s="142"/>
      <c r="M168" s="144"/>
      <c r="N168" s="122"/>
      <c r="O168" s="123"/>
      <c r="P168" s="142"/>
      <c r="Q168" s="146"/>
      <c r="R168" s="131"/>
      <c r="S168" s="269"/>
      <c r="T168" s="165"/>
    </row>
    <row r="169" spans="1:20" x14ac:dyDescent="0.25">
      <c r="A169">
        <v>31</v>
      </c>
      <c r="B169" s="122"/>
      <c r="C169" s="123"/>
      <c r="D169" s="142"/>
      <c r="E169" s="144"/>
      <c r="F169" s="122"/>
      <c r="G169" s="123"/>
      <c r="H169" s="142"/>
      <c r="I169" s="144"/>
      <c r="J169" s="122"/>
      <c r="K169" s="123"/>
      <c r="L169" s="142"/>
      <c r="M169" s="144"/>
      <c r="N169" s="122"/>
      <c r="O169" s="123"/>
      <c r="P169" s="142"/>
      <c r="Q169" s="146"/>
      <c r="R169" s="131"/>
      <c r="S169" s="269"/>
      <c r="T169" s="165"/>
    </row>
    <row r="170" spans="1:20" x14ac:dyDescent="0.25">
      <c r="A170" s="154" t="s">
        <v>11</v>
      </c>
      <c r="B170" s="132">
        <f t="shared" ref="B170:Q170" si="3">SUM(B139:B169)</f>
        <v>2460</v>
      </c>
      <c r="C170" s="133">
        <f t="shared" si="3"/>
        <v>1160</v>
      </c>
      <c r="D170" s="133">
        <f t="shared" si="3"/>
        <v>0</v>
      </c>
      <c r="E170" s="134">
        <f t="shared" si="3"/>
        <v>200</v>
      </c>
      <c r="F170" s="132">
        <f t="shared" si="3"/>
        <v>7760</v>
      </c>
      <c r="G170" s="133">
        <f t="shared" si="3"/>
        <v>6440</v>
      </c>
      <c r="H170" s="133">
        <f t="shared" si="3"/>
        <v>0</v>
      </c>
      <c r="I170" s="134">
        <f t="shared" si="3"/>
        <v>2150</v>
      </c>
      <c r="J170" s="132">
        <f t="shared" si="3"/>
        <v>0</v>
      </c>
      <c r="K170" s="133">
        <f t="shared" si="3"/>
        <v>0</v>
      </c>
      <c r="L170" s="133">
        <f t="shared" si="3"/>
        <v>0</v>
      </c>
      <c r="M170" s="134">
        <f t="shared" si="3"/>
        <v>0</v>
      </c>
      <c r="N170" s="132">
        <f t="shared" si="3"/>
        <v>0</v>
      </c>
      <c r="O170" s="133">
        <f t="shared" si="3"/>
        <v>0</v>
      </c>
      <c r="P170" s="133">
        <f t="shared" si="3"/>
        <v>0</v>
      </c>
      <c r="Q170" s="135">
        <f t="shared" si="3"/>
        <v>0</v>
      </c>
      <c r="R170" s="271" t="s">
        <v>207</v>
      </c>
      <c r="S170" s="272">
        <f>SUM(S139:S169)</f>
        <v>100</v>
      </c>
      <c r="T170" s="363"/>
    </row>
    <row r="171" spans="1:20" x14ac:dyDescent="0.25">
      <c r="A171" s="155" t="s">
        <v>114</v>
      </c>
      <c r="B171" s="136"/>
      <c r="C171" s="137"/>
      <c r="D171" s="137">
        <f>(D170*4.35)</f>
        <v>0</v>
      </c>
      <c r="E171" s="138"/>
      <c r="F171" s="136"/>
      <c r="G171" s="137"/>
      <c r="H171" s="137">
        <f>(H170*4.35)</f>
        <v>0</v>
      </c>
      <c r="I171" s="138"/>
      <c r="J171" s="136"/>
      <c r="K171" s="137"/>
      <c r="L171" s="137">
        <f>(L170*4.35)</f>
        <v>0</v>
      </c>
      <c r="M171" s="138"/>
      <c r="N171" s="136"/>
      <c r="O171" s="137"/>
      <c r="P171" s="137">
        <f>(P170*4.35)</f>
        <v>0</v>
      </c>
      <c r="Q171" s="139"/>
      <c r="R171" s="131"/>
      <c r="S171" s="110" t="s">
        <v>116</v>
      </c>
      <c r="T171" s="364"/>
    </row>
    <row r="172" spans="1:20" x14ac:dyDescent="0.25">
      <c r="A172" s="156" t="s">
        <v>112</v>
      </c>
      <c r="B172" s="354">
        <f>(B137+B170-C170-B174)</f>
        <v>1300</v>
      </c>
      <c r="C172" s="355"/>
      <c r="D172" s="355"/>
      <c r="E172" s="356"/>
      <c r="F172" s="357">
        <f>(F137+F170-G170-F174)</f>
        <v>0</v>
      </c>
      <c r="G172" s="358"/>
      <c r="H172" s="358"/>
      <c r="I172" s="359"/>
      <c r="J172" s="357">
        <f>(J137+J170-K170-J174)</f>
        <v>0</v>
      </c>
      <c r="K172" s="358"/>
      <c r="L172" s="358"/>
      <c r="M172" s="359"/>
      <c r="N172" s="357">
        <f>(N137+N170-O170-N174)</f>
        <v>0</v>
      </c>
      <c r="O172" s="358"/>
      <c r="P172" s="358"/>
      <c r="Q172" s="358"/>
      <c r="R172" s="128">
        <f>SUM(B172:Q172)</f>
        <v>1300</v>
      </c>
      <c r="S172" s="140">
        <f>(R172-R137)</f>
        <v>1300</v>
      </c>
      <c r="T172" s="164">
        <f>SUM(T139:T169)</f>
        <v>1685</v>
      </c>
    </row>
    <row r="173" spans="1:20" x14ac:dyDescent="0.25">
      <c r="A173" s="152"/>
      <c r="B173" s="190"/>
      <c r="C173" s="153"/>
      <c r="D173" s="153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</row>
    <row r="174" spans="1:20" x14ac:dyDescent="0.25">
      <c r="A174" s="157" t="s">
        <v>117</v>
      </c>
      <c r="B174" s="360">
        <v>0</v>
      </c>
      <c r="C174" s="360"/>
      <c r="D174" s="360"/>
      <c r="E174" s="360"/>
      <c r="F174" s="360">
        <v>1320</v>
      </c>
      <c r="G174" s="360"/>
      <c r="H174" s="360"/>
      <c r="I174" s="360"/>
      <c r="J174" s="360">
        <v>0</v>
      </c>
      <c r="K174" s="360"/>
      <c r="L174" s="360"/>
      <c r="M174" s="360"/>
      <c r="N174" s="360"/>
      <c r="O174" s="360"/>
      <c r="P174" s="360"/>
      <c r="Q174" s="360"/>
    </row>
    <row r="175" spans="1:20" x14ac:dyDescent="0.25">
      <c r="A175" s="94" t="s">
        <v>154</v>
      </c>
      <c r="B175" s="346">
        <v>1300</v>
      </c>
      <c r="C175" s="346"/>
      <c r="D175" s="346"/>
      <c r="E175" s="347"/>
      <c r="F175" s="298"/>
      <c r="G175" s="298"/>
      <c r="H175" s="298"/>
      <c r="I175" s="298"/>
      <c r="J175" s="298"/>
      <c r="K175" s="298"/>
      <c r="L175" s="298"/>
      <c r="M175" s="298"/>
      <c r="N175" s="298"/>
      <c r="O175" s="298"/>
      <c r="P175" s="298"/>
      <c r="Q175" s="298"/>
    </row>
    <row r="176" spans="1:20" x14ac:dyDescent="0.25">
      <c r="A176" s="98" t="s">
        <v>155</v>
      </c>
      <c r="B176" s="348"/>
      <c r="C176" s="348"/>
      <c r="D176" s="348"/>
      <c r="E176" s="349"/>
      <c r="F176" s="298"/>
      <c r="G176" s="298"/>
      <c r="H176" s="298"/>
      <c r="I176" s="298"/>
      <c r="J176" s="298"/>
      <c r="K176" s="298"/>
      <c r="L176" s="298"/>
      <c r="M176" s="298"/>
      <c r="N176" s="298"/>
      <c r="O176" s="298"/>
      <c r="P176" s="298"/>
      <c r="Q176" s="298"/>
    </row>
    <row r="177" spans="1:20" x14ac:dyDescent="0.25">
      <c r="A177" s="103" t="s">
        <v>156</v>
      </c>
      <c r="B177" s="350"/>
      <c r="C177" s="350"/>
      <c r="D177" s="350"/>
      <c r="E177" s="351"/>
      <c r="F177" s="298"/>
      <c r="G177" s="298"/>
      <c r="H177" s="298"/>
      <c r="I177" s="298"/>
      <c r="J177" s="298"/>
      <c r="K177" s="298"/>
      <c r="L177" s="298"/>
      <c r="M177" s="298"/>
      <c r="N177" s="298"/>
      <c r="O177" s="298"/>
      <c r="P177" s="298"/>
      <c r="Q177" s="298"/>
    </row>
    <row r="178" spans="1:20" x14ac:dyDescent="0.25">
      <c r="A178" s="225" t="s">
        <v>11</v>
      </c>
      <c r="B178" s="352">
        <f>(B137+B170-C170-B174-B175-B176-B177)</f>
        <v>0</v>
      </c>
      <c r="C178" s="352"/>
      <c r="D178" s="352"/>
      <c r="E178" s="353"/>
    </row>
    <row r="179" spans="1:20" x14ac:dyDescent="0.25">
      <c r="B179" s="190" t="s">
        <v>157</v>
      </c>
    </row>
    <row r="182" spans="1:20" ht="18.75" customHeight="1" x14ac:dyDescent="0.25">
      <c r="A182" s="184" t="s">
        <v>227</v>
      </c>
      <c r="B182" s="365" t="s">
        <v>110</v>
      </c>
      <c r="C182" s="365"/>
      <c r="D182" s="365"/>
      <c r="E182" s="365"/>
      <c r="F182" s="365"/>
      <c r="G182" s="365"/>
      <c r="H182" s="365"/>
      <c r="I182" s="365"/>
      <c r="J182" s="365"/>
      <c r="K182" s="365"/>
      <c r="L182" s="365"/>
      <c r="M182" s="365"/>
      <c r="N182" s="365"/>
      <c r="O182" s="365"/>
      <c r="P182" s="365"/>
      <c r="Q182" s="365"/>
      <c r="R182" s="147" t="s">
        <v>11</v>
      </c>
      <c r="S182" s="158"/>
      <c r="T182" s="160" t="s">
        <v>118</v>
      </c>
    </row>
    <row r="183" spans="1:20" x14ac:dyDescent="0.25">
      <c r="A183" s="150">
        <v>2012</v>
      </c>
      <c r="B183" s="366" t="s">
        <v>104</v>
      </c>
      <c r="C183" s="366"/>
      <c r="D183" s="366"/>
      <c r="E183" s="366"/>
      <c r="F183" s="366" t="s">
        <v>105</v>
      </c>
      <c r="G183" s="366"/>
      <c r="H183" s="366"/>
      <c r="I183" s="366"/>
      <c r="J183" s="366" t="s">
        <v>106</v>
      </c>
      <c r="K183" s="366"/>
      <c r="L183" s="366"/>
      <c r="M183" s="366"/>
      <c r="N183" s="366" t="s">
        <v>107</v>
      </c>
      <c r="O183" s="366"/>
      <c r="P183" s="366"/>
      <c r="Q183" s="366"/>
      <c r="R183" s="149"/>
      <c r="S183" s="149"/>
      <c r="T183" s="161" t="s">
        <v>119</v>
      </c>
    </row>
    <row r="184" spans="1:20" x14ac:dyDescent="0.25">
      <c r="A184" s="127" t="s">
        <v>103</v>
      </c>
      <c r="B184" s="361">
        <v>1120</v>
      </c>
      <c r="C184" s="361"/>
      <c r="D184" s="361"/>
      <c r="E184" s="361"/>
      <c r="F184" s="361">
        <v>0</v>
      </c>
      <c r="G184" s="361"/>
      <c r="H184" s="361"/>
      <c r="I184" s="361"/>
      <c r="J184" s="361">
        <v>0</v>
      </c>
      <c r="K184" s="361"/>
      <c r="L184" s="361"/>
      <c r="M184" s="361"/>
      <c r="N184" s="361">
        <v>0</v>
      </c>
      <c r="O184" s="361"/>
      <c r="P184" s="361"/>
      <c r="Q184" s="362"/>
      <c r="R184" s="129">
        <v>0</v>
      </c>
      <c r="S184" s="268" t="s">
        <v>208</v>
      </c>
      <c r="T184" s="162" t="s">
        <v>230</v>
      </c>
    </row>
    <row r="185" spans="1:20" x14ac:dyDescent="0.25">
      <c r="A185" s="110" t="s">
        <v>108</v>
      </c>
      <c r="B185" s="124" t="s">
        <v>101</v>
      </c>
      <c r="C185" s="125" t="s">
        <v>102</v>
      </c>
      <c r="D185" s="125" t="s">
        <v>111</v>
      </c>
      <c r="E185" s="126" t="s">
        <v>113</v>
      </c>
      <c r="F185" s="124" t="s">
        <v>101</v>
      </c>
      <c r="G185" s="125" t="s">
        <v>102</v>
      </c>
      <c r="H185" s="125" t="s">
        <v>111</v>
      </c>
      <c r="I185" s="126" t="s">
        <v>113</v>
      </c>
      <c r="J185" s="124" t="s">
        <v>101</v>
      </c>
      <c r="K185" s="125" t="s">
        <v>102</v>
      </c>
      <c r="L185" s="125" t="s">
        <v>111</v>
      </c>
      <c r="M185" s="126" t="s">
        <v>113</v>
      </c>
      <c r="N185" s="124" t="s">
        <v>101</v>
      </c>
      <c r="O185" s="125" t="s">
        <v>102</v>
      </c>
      <c r="P185" s="125" t="s">
        <v>111</v>
      </c>
      <c r="Q185" s="125" t="s">
        <v>113</v>
      </c>
      <c r="R185" s="130"/>
      <c r="S185" s="269"/>
      <c r="T185" s="166" t="s">
        <v>121</v>
      </c>
    </row>
    <row r="186" spans="1:20" x14ac:dyDescent="0.25">
      <c r="A186" s="96">
        <v>1</v>
      </c>
      <c r="B186" s="120"/>
      <c r="C186" s="187"/>
      <c r="D186" s="141"/>
      <c r="E186" s="143"/>
      <c r="F186" s="120"/>
      <c r="G186" s="121"/>
      <c r="H186" s="141"/>
      <c r="I186" s="143"/>
      <c r="J186" s="120"/>
      <c r="K186" s="187"/>
      <c r="L186" s="141"/>
      <c r="M186" s="143"/>
      <c r="N186" s="120"/>
      <c r="O186" s="121"/>
      <c r="P186" s="141"/>
      <c r="Q186" s="145"/>
      <c r="R186" s="130"/>
      <c r="S186" s="270"/>
      <c r="T186" s="183"/>
    </row>
    <row r="187" spans="1:20" x14ac:dyDescent="0.25">
      <c r="A187">
        <v>2</v>
      </c>
      <c r="B187" s="122"/>
      <c r="C187" s="167"/>
      <c r="D187" s="142"/>
      <c r="E187" s="144"/>
      <c r="F187" s="122"/>
      <c r="G187" s="123"/>
      <c r="H187" s="142"/>
      <c r="I187" s="144"/>
      <c r="J187" s="122"/>
      <c r="K187" s="123"/>
      <c r="L187" s="142"/>
      <c r="M187" s="144"/>
      <c r="N187" s="122"/>
      <c r="O187" s="123"/>
      <c r="P187" s="142"/>
      <c r="Q187" s="146"/>
      <c r="R187" s="131"/>
      <c r="S187" s="269"/>
      <c r="T187" s="165"/>
    </row>
    <row r="188" spans="1:20" x14ac:dyDescent="0.25">
      <c r="A188">
        <v>3</v>
      </c>
      <c r="B188" s="122"/>
      <c r="C188" s="123"/>
      <c r="D188" s="142"/>
      <c r="E188" s="144"/>
      <c r="F188" s="122"/>
      <c r="G188" s="123"/>
      <c r="H188" s="142"/>
      <c r="I188" s="144"/>
      <c r="J188" s="122"/>
      <c r="K188" s="167"/>
      <c r="L188" s="142"/>
      <c r="M188" s="144"/>
      <c r="N188" s="122"/>
      <c r="O188" s="167"/>
      <c r="P188" s="142"/>
      <c r="Q188" s="146"/>
      <c r="R188" s="131"/>
      <c r="S188" s="269"/>
      <c r="T188" s="165"/>
    </row>
    <row r="189" spans="1:20" x14ac:dyDescent="0.25">
      <c r="A189">
        <v>4</v>
      </c>
      <c r="B189" s="122"/>
      <c r="C189" s="123"/>
      <c r="D189" s="142"/>
      <c r="E189" s="144"/>
      <c r="F189" s="122"/>
      <c r="G189" s="123"/>
      <c r="H189" s="142"/>
      <c r="I189" s="144"/>
      <c r="J189" s="122"/>
      <c r="K189" s="167"/>
      <c r="L189" s="142"/>
      <c r="M189" s="144"/>
      <c r="N189" s="122"/>
      <c r="O189" s="123"/>
      <c r="P189" s="142"/>
      <c r="Q189" s="146"/>
      <c r="R189" s="131"/>
      <c r="S189" s="269"/>
      <c r="T189" s="165"/>
    </row>
    <row r="190" spans="1:20" x14ac:dyDescent="0.25">
      <c r="A190">
        <v>5</v>
      </c>
      <c r="B190" s="122"/>
      <c r="C190" s="123"/>
      <c r="D190" s="142"/>
      <c r="E190" s="144"/>
      <c r="F190" s="122"/>
      <c r="G190" s="123"/>
      <c r="H190" s="142"/>
      <c r="I190" s="144"/>
      <c r="J190" s="122"/>
      <c r="K190" s="167"/>
      <c r="L190" s="142"/>
      <c r="M190" s="144"/>
      <c r="N190" s="122"/>
      <c r="O190" s="123"/>
      <c r="P190" s="142"/>
      <c r="Q190" s="146"/>
      <c r="R190" s="131"/>
      <c r="S190" s="269"/>
      <c r="T190" s="165"/>
    </row>
    <row r="191" spans="1:20" x14ac:dyDescent="0.25">
      <c r="A191">
        <v>6</v>
      </c>
      <c r="B191" s="122"/>
      <c r="C191" s="167"/>
      <c r="D191" s="142"/>
      <c r="E191" s="144"/>
      <c r="F191" s="122"/>
      <c r="G191" s="123"/>
      <c r="H191" s="142"/>
      <c r="I191" s="144"/>
      <c r="J191" s="122"/>
      <c r="K191" s="167"/>
      <c r="L191" s="142"/>
      <c r="M191" s="144"/>
      <c r="N191" s="122"/>
      <c r="O191" s="123"/>
      <c r="P191" s="142"/>
      <c r="Q191" s="146"/>
      <c r="R191" s="131"/>
      <c r="S191" s="269"/>
      <c r="T191" s="165"/>
    </row>
    <row r="192" spans="1:20" x14ac:dyDescent="0.25">
      <c r="A192">
        <v>7</v>
      </c>
      <c r="B192" s="122"/>
      <c r="C192" s="123"/>
      <c r="D192" s="142"/>
      <c r="E192" s="144"/>
      <c r="F192" s="122"/>
      <c r="G192" s="123"/>
      <c r="H192" s="142"/>
      <c r="I192" s="144"/>
      <c r="J192" s="122"/>
      <c r="K192" s="167"/>
      <c r="L192" s="142"/>
      <c r="M192" s="144"/>
      <c r="N192" s="122"/>
      <c r="O192" s="123"/>
      <c r="P192" s="142"/>
      <c r="Q192" s="146"/>
      <c r="R192" s="131"/>
      <c r="S192" s="269"/>
      <c r="T192" s="165"/>
    </row>
    <row r="193" spans="1:20" x14ac:dyDescent="0.25">
      <c r="A193">
        <v>8</v>
      </c>
      <c r="B193" s="122"/>
      <c r="C193" s="167">
        <v>720</v>
      </c>
      <c r="D193" s="142"/>
      <c r="E193" s="144">
        <v>100</v>
      </c>
      <c r="F193" s="122"/>
      <c r="G193" s="123"/>
      <c r="H193" s="142"/>
      <c r="I193" s="144"/>
      <c r="J193" s="122"/>
      <c r="K193" s="123"/>
      <c r="L193" s="142"/>
      <c r="M193" s="144"/>
      <c r="N193" s="122"/>
      <c r="O193" s="123"/>
      <c r="P193" s="142"/>
      <c r="Q193" s="146"/>
      <c r="R193" s="131"/>
      <c r="S193" s="269"/>
      <c r="T193" s="165"/>
    </row>
    <row r="194" spans="1:20" x14ac:dyDescent="0.25">
      <c r="A194">
        <v>9</v>
      </c>
      <c r="B194" s="122">
        <v>3000</v>
      </c>
      <c r="C194" s="167">
        <v>200</v>
      </c>
      <c r="D194" s="142"/>
      <c r="E194" s="144"/>
      <c r="F194" s="122"/>
      <c r="G194" s="123"/>
      <c r="H194" s="142"/>
      <c r="I194" s="144"/>
      <c r="J194" s="122"/>
      <c r="K194" s="123"/>
      <c r="L194" s="142"/>
      <c r="M194" s="144"/>
      <c r="N194" s="122"/>
      <c r="O194" s="123"/>
      <c r="P194" s="142"/>
      <c r="Q194" s="146"/>
      <c r="R194" s="131"/>
      <c r="S194" s="269">
        <v>100</v>
      </c>
      <c r="T194" s="165"/>
    </row>
    <row r="195" spans="1:20" x14ac:dyDescent="0.25">
      <c r="A195">
        <v>10</v>
      </c>
      <c r="B195" s="122">
        <v>700</v>
      </c>
      <c r="C195" s="123">
        <v>300</v>
      </c>
      <c r="D195" s="142"/>
      <c r="E195" s="144"/>
      <c r="F195" s="122">
        <v>100</v>
      </c>
      <c r="G195" s="123"/>
      <c r="H195" s="142"/>
      <c r="I195" s="144"/>
      <c r="J195" s="122">
        <v>100</v>
      </c>
      <c r="K195" s="123"/>
      <c r="L195" s="142"/>
      <c r="M195" s="144"/>
      <c r="N195" s="122"/>
      <c r="O195" s="123"/>
      <c r="P195" s="142"/>
      <c r="Q195" s="146"/>
      <c r="R195" s="131"/>
      <c r="S195" s="269">
        <v>100</v>
      </c>
      <c r="T195" s="165">
        <v>75</v>
      </c>
    </row>
    <row r="196" spans="1:20" x14ac:dyDescent="0.25">
      <c r="A196">
        <v>11</v>
      </c>
      <c r="B196" s="122"/>
      <c r="C196" s="123"/>
      <c r="D196" s="142"/>
      <c r="E196" s="144">
        <v>400</v>
      </c>
      <c r="F196" s="122"/>
      <c r="G196" s="123"/>
      <c r="H196" s="142"/>
      <c r="I196" s="144"/>
      <c r="J196" s="122"/>
      <c r="K196" s="167"/>
      <c r="L196" s="142"/>
      <c r="M196" s="144"/>
      <c r="N196" s="122"/>
      <c r="O196" s="123"/>
      <c r="P196" s="142"/>
      <c r="Q196" s="146"/>
      <c r="R196" s="131"/>
      <c r="S196" s="269"/>
      <c r="T196" s="165"/>
    </row>
    <row r="197" spans="1:20" x14ac:dyDescent="0.25">
      <c r="A197">
        <v>12</v>
      </c>
      <c r="B197" s="122"/>
      <c r="C197" s="123"/>
      <c r="D197" s="142"/>
      <c r="E197" s="144">
        <v>100</v>
      </c>
      <c r="F197" s="122"/>
      <c r="G197" s="123"/>
      <c r="H197" s="142"/>
      <c r="I197" s="144"/>
      <c r="J197" s="122"/>
      <c r="K197" s="167"/>
      <c r="L197" s="142"/>
      <c r="M197" s="144"/>
      <c r="N197" s="122"/>
      <c r="O197" s="123"/>
      <c r="P197" s="142"/>
      <c r="Q197" s="146"/>
      <c r="R197" s="131"/>
      <c r="S197" s="269"/>
      <c r="T197" s="165"/>
    </row>
    <row r="198" spans="1:20" x14ac:dyDescent="0.25">
      <c r="A198">
        <v>13</v>
      </c>
      <c r="B198" s="122">
        <v>720</v>
      </c>
      <c r="C198" s="167">
        <v>1120</v>
      </c>
      <c r="D198" s="142"/>
      <c r="E198" s="144"/>
      <c r="F198" s="122">
        <v>100</v>
      </c>
      <c r="G198" s="123"/>
      <c r="H198" s="142"/>
      <c r="I198" s="144"/>
      <c r="J198" s="122">
        <v>100</v>
      </c>
      <c r="K198" s="167"/>
      <c r="L198" s="142"/>
      <c r="M198" s="144"/>
      <c r="N198" s="122"/>
      <c r="O198" s="167"/>
      <c r="P198" s="142"/>
      <c r="Q198" s="146"/>
      <c r="R198" s="131"/>
      <c r="S198" s="269"/>
      <c r="T198" s="165">
        <v>375</v>
      </c>
    </row>
    <row r="199" spans="1:20" x14ac:dyDescent="0.25">
      <c r="A199">
        <v>14</v>
      </c>
      <c r="B199" s="122"/>
      <c r="C199" s="167"/>
      <c r="D199" s="142"/>
      <c r="E199" s="144"/>
      <c r="F199" s="122"/>
      <c r="G199" s="167"/>
      <c r="H199" s="142"/>
      <c r="I199" s="144"/>
      <c r="J199" s="122"/>
      <c r="K199" s="167"/>
      <c r="L199" s="142"/>
      <c r="M199" s="144"/>
      <c r="N199" s="122"/>
      <c r="O199" s="167"/>
      <c r="P199" s="142"/>
      <c r="Q199" s="146"/>
      <c r="R199" s="131"/>
      <c r="S199" s="269"/>
      <c r="T199" s="165"/>
    </row>
    <row r="200" spans="1:20" x14ac:dyDescent="0.25">
      <c r="A200">
        <v>15</v>
      </c>
      <c r="B200" s="122"/>
      <c r="C200" s="123"/>
      <c r="D200" s="142"/>
      <c r="E200" s="144"/>
      <c r="F200" s="122"/>
      <c r="G200" s="123"/>
      <c r="H200" s="142"/>
      <c r="I200" s="144"/>
      <c r="J200" s="122"/>
      <c r="K200" s="167"/>
      <c r="L200" s="142"/>
      <c r="M200" s="144"/>
      <c r="N200" s="122"/>
      <c r="O200" s="167"/>
      <c r="P200" s="142"/>
      <c r="Q200" s="146"/>
      <c r="R200" s="131"/>
      <c r="S200" s="269"/>
      <c r="T200" s="165"/>
    </row>
    <row r="201" spans="1:20" x14ac:dyDescent="0.25">
      <c r="A201">
        <v>16</v>
      </c>
      <c r="B201" s="122"/>
      <c r="C201" s="123"/>
      <c r="D201" s="142"/>
      <c r="E201" s="144"/>
      <c r="F201" s="122"/>
      <c r="G201" s="167"/>
      <c r="H201" s="142"/>
      <c r="I201" s="144"/>
      <c r="J201" s="122"/>
      <c r="K201" s="167"/>
      <c r="L201" s="170"/>
      <c r="M201" s="246"/>
      <c r="N201" s="179"/>
      <c r="O201" s="167"/>
      <c r="P201" s="171"/>
      <c r="Q201" s="146"/>
      <c r="R201" s="131"/>
      <c r="S201" s="269"/>
      <c r="T201" s="165"/>
    </row>
    <row r="202" spans="1:20" x14ac:dyDescent="0.25">
      <c r="A202">
        <v>17</v>
      </c>
      <c r="B202" s="122"/>
      <c r="C202" s="123"/>
      <c r="D202" s="142"/>
      <c r="E202" s="144"/>
      <c r="F202" s="122"/>
      <c r="G202" s="182">
        <v>200</v>
      </c>
      <c r="H202" s="142"/>
      <c r="I202" s="144"/>
      <c r="J202" s="122"/>
      <c r="K202" s="182">
        <v>200</v>
      </c>
      <c r="L202" s="171"/>
      <c r="M202" s="246"/>
      <c r="N202" s="179"/>
      <c r="O202" s="167"/>
      <c r="P202" s="171"/>
      <c r="Q202" s="168"/>
      <c r="R202" s="131"/>
      <c r="S202" s="308">
        <v>-200</v>
      </c>
      <c r="T202" s="165"/>
    </row>
    <row r="203" spans="1:20" x14ac:dyDescent="0.25">
      <c r="A203">
        <v>18</v>
      </c>
      <c r="B203" s="122"/>
      <c r="C203" s="123"/>
      <c r="D203" s="142"/>
      <c r="E203" s="144"/>
      <c r="F203" s="122"/>
      <c r="G203" s="167"/>
      <c r="H203" s="142"/>
      <c r="I203" s="144"/>
      <c r="J203" s="122"/>
      <c r="K203" s="167"/>
      <c r="L203" s="171"/>
      <c r="M203" s="246"/>
      <c r="N203" s="179"/>
      <c r="O203" s="167"/>
      <c r="P203" s="171"/>
      <c r="Q203" s="146"/>
      <c r="R203" s="131"/>
      <c r="S203" s="269"/>
      <c r="T203" s="165"/>
    </row>
    <row r="204" spans="1:20" x14ac:dyDescent="0.25">
      <c r="A204">
        <v>19</v>
      </c>
      <c r="B204" s="122"/>
      <c r="C204" s="123"/>
      <c r="D204" s="142"/>
      <c r="E204" s="144">
        <v>700</v>
      </c>
      <c r="F204" s="122"/>
      <c r="G204" s="123"/>
      <c r="H204" s="142"/>
      <c r="I204" s="144"/>
      <c r="J204" s="122"/>
      <c r="K204" s="167"/>
      <c r="L204" s="171"/>
      <c r="M204" s="246"/>
      <c r="N204" s="179"/>
      <c r="O204" s="167"/>
      <c r="P204" s="171"/>
      <c r="Q204" s="146"/>
      <c r="R204" s="131"/>
      <c r="S204" s="269"/>
      <c r="T204" s="165"/>
    </row>
    <row r="205" spans="1:20" x14ac:dyDescent="0.25">
      <c r="A205">
        <v>20</v>
      </c>
      <c r="B205" s="122">
        <v>1785</v>
      </c>
      <c r="C205" s="167">
        <v>1885</v>
      </c>
      <c r="D205" s="142"/>
      <c r="E205" s="144">
        <v>600</v>
      </c>
      <c r="F205" s="122"/>
      <c r="G205" s="123"/>
      <c r="H205" s="142"/>
      <c r="I205" s="144"/>
      <c r="J205" s="122"/>
      <c r="K205" s="167"/>
      <c r="L205" s="171"/>
      <c r="M205" s="246"/>
      <c r="N205" s="179"/>
      <c r="O205" s="167"/>
      <c r="P205" s="171"/>
      <c r="Q205" s="146"/>
      <c r="R205" s="131"/>
      <c r="S205" s="269"/>
      <c r="T205" s="165">
        <v>665</v>
      </c>
    </row>
    <row r="206" spans="1:20" x14ac:dyDescent="0.25">
      <c r="A206">
        <v>21</v>
      </c>
      <c r="B206" s="122">
        <v>2250</v>
      </c>
      <c r="C206" s="167">
        <v>2250</v>
      </c>
      <c r="D206" s="142"/>
      <c r="E206" s="246">
        <v>400</v>
      </c>
      <c r="F206" s="122"/>
      <c r="G206" s="123"/>
      <c r="H206" s="142"/>
      <c r="I206" s="144"/>
      <c r="J206" s="179"/>
      <c r="K206" s="167"/>
      <c r="L206" s="171"/>
      <c r="M206" s="246"/>
      <c r="N206" s="179"/>
      <c r="O206" s="167"/>
      <c r="P206" s="171"/>
      <c r="Q206" s="146"/>
      <c r="R206" s="131"/>
      <c r="S206" s="269"/>
      <c r="T206" s="165">
        <v>450</v>
      </c>
    </row>
    <row r="207" spans="1:20" x14ac:dyDescent="0.25">
      <c r="A207">
        <v>22</v>
      </c>
      <c r="B207" s="179">
        <v>2560</v>
      </c>
      <c r="C207" s="182">
        <v>1920</v>
      </c>
      <c r="D207" s="142"/>
      <c r="E207" s="144"/>
      <c r="F207" s="122"/>
      <c r="G207" s="123"/>
      <c r="H207" s="142"/>
      <c r="I207" s="144"/>
      <c r="J207" s="122"/>
      <c r="K207" s="167"/>
      <c r="L207" s="171"/>
      <c r="M207" s="246"/>
      <c r="N207" s="179"/>
      <c r="O207" s="167"/>
      <c r="P207" s="171"/>
      <c r="Q207" s="146"/>
      <c r="R207" s="131"/>
      <c r="S207" s="269"/>
      <c r="T207" s="165">
        <v>300</v>
      </c>
    </row>
    <row r="208" spans="1:20" x14ac:dyDescent="0.25">
      <c r="A208">
        <v>23</v>
      </c>
      <c r="B208" s="122"/>
      <c r="C208" s="123"/>
      <c r="D208" s="142"/>
      <c r="E208" s="144"/>
      <c r="F208" s="122"/>
      <c r="G208" s="167"/>
      <c r="H208" s="142"/>
      <c r="I208" s="144"/>
      <c r="J208" s="122"/>
      <c r="K208" s="167"/>
      <c r="L208" s="171"/>
      <c r="M208" s="246"/>
      <c r="N208" s="179"/>
      <c r="O208" s="167"/>
      <c r="P208" s="171"/>
      <c r="Q208" s="146"/>
      <c r="R208" s="131"/>
      <c r="S208" s="269"/>
      <c r="T208" s="165"/>
    </row>
    <row r="209" spans="1:20" x14ac:dyDescent="0.25">
      <c r="A209">
        <v>24</v>
      </c>
      <c r="B209" s="122"/>
      <c r="C209" s="167"/>
      <c r="D209" s="171"/>
      <c r="E209" s="144"/>
      <c r="F209" s="122"/>
      <c r="G209" s="167"/>
      <c r="H209" s="142"/>
      <c r="I209" s="144"/>
      <c r="J209" s="122"/>
      <c r="K209" s="167"/>
      <c r="L209" s="171"/>
      <c r="M209" s="246"/>
      <c r="N209" s="179"/>
      <c r="O209" s="167"/>
      <c r="P209" s="171"/>
      <c r="Q209" s="146"/>
      <c r="R209" s="131"/>
      <c r="S209" s="269"/>
      <c r="T209" s="165"/>
    </row>
    <row r="210" spans="1:20" x14ac:dyDescent="0.25">
      <c r="A210">
        <v>25</v>
      </c>
      <c r="B210" s="122"/>
      <c r="C210" s="167"/>
      <c r="D210" s="142"/>
      <c r="E210" s="144"/>
      <c r="F210" s="122"/>
      <c r="G210" s="123"/>
      <c r="H210" s="142"/>
      <c r="I210" s="144"/>
      <c r="J210" s="122"/>
      <c r="K210" s="167"/>
      <c r="L210" s="171"/>
      <c r="M210" s="246"/>
      <c r="N210" s="179"/>
      <c r="O210" s="167"/>
      <c r="P210" s="171"/>
      <c r="Q210" s="146"/>
      <c r="R210" s="131"/>
      <c r="S210" s="269"/>
      <c r="T210" s="165"/>
    </row>
    <row r="211" spans="1:20" x14ac:dyDescent="0.25">
      <c r="A211">
        <v>26</v>
      </c>
      <c r="B211" s="122"/>
      <c r="C211" s="123"/>
      <c r="D211" s="142"/>
      <c r="E211" s="144"/>
      <c r="F211" s="122"/>
      <c r="G211" s="167"/>
      <c r="H211" s="142"/>
      <c r="I211" s="144"/>
      <c r="J211" s="122"/>
      <c r="K211" s="167"/>
      <c r="L211" s="171"/>
      <c r="M211" s="246"/>
      <c r="N211" s="179"/>
      <c r="O211" s="167"/>
      <c r="P211" s="171"/>
      <c r="Q211" s="146"/>
      <c r="R211" s="131"/>
      <c r="S211" s="269"/>
      <c r="T211" s="165"/>
    </row>
    <row r="212" spans="1:20" x14ac:dyDescent="0.25">
      <c r="A212">
        <v>27</v>
      </c>
      <c r="B212" s="122"/>
      <c r="C212" s="123"/>
      <c r="D212" s="142"/>
      <c r="E212" s="144"/>
      <c r="F212" s="122"/>
      <c r="G212" s="167"/>
      <c r="H212" s="142"/>
      <c r="I212" s="144"/>
      <c r="J212" s="122"/>
      <c r="K212" s="167"/>
      <c r="L212" s="171"/>
      <c r="M212" s="246"/>
      <c r="N212" s="179"/>
      <c r="O212" s="167"/>
      <c r="P212" s="171"/>
      <c r="Q212" s="146"/>
      <c r="R212" s="131"/>
      <c r="S212" s="269"/>
      <c r="T212" s="165"/>
    </row>
    <row r="213" spans="1:20" x14ac:dyDescent="0.25">
      <c r="A213">
        <v>28</v>
      </c>
      <c r="B213" s="122"/>
      <c r="C213" s="167"/>
      <c r="D213" s="142"/>
      <c r="E213" s="144"/>
      <c r="F213" s="122"/>
      <c r="G213" s="123"/>
      <c r="H213" s="142"/>
      <c r="I213" s="144"/>
      <c r="J213" s="122"/>
      <c r="K213" s="167"/>
      <c r="L213" s="171"/>
      <c r="M213" s="246"/>
      <c r="N213" s="179"/>
      <c r="O213" s="167"/>
      <c r="P213" s="171"/>
      <c r="Q213" s="146"/>
      <c r="R213" s="131"/>
      <c r="S213" s="269"/>
      <c r="T213" s="165"/>
    </row>
    <row r="214" spans="1:20" x14ac:dyDescent="0.25">
      <c r="A214">
        <v>29</v>
      </c>
      <c r="B214" s="122"/>
      <c r="C214" s="123"/>
      <c r="D214" s="142"/>
      <c r="E214" s="144"/>
      <c r="F214" s="122"/>
      <c r="G214" s="167"/>
      <c r="H214" s="142"/>
      <c r="I214" s="144"/>
      <c r="J214" s="122"/>
      <c r="K214" s="167"/>
      <c r="L214" s="142"/>
      <c r="M214" s="144"/>
      <c r="N214" s="122"/>
      <c r="O214" s="123"/>
      <c r="P214" s="142"/>
      <c r="Q214" s="146"/>
      <c r="R214" s="131"/>
      <c r="S214" s="269"/>
      <c r="T214" s="165"/>
    </row>
    <row r="215" spans="1:20" x14ac:dyDescent="0.25">
      <c r="A215">
        <v>30</v>
      </c>
      <c r="B215" s="122"/>
      <c r="C215" s="123"/>
      <c r="D215" s="142"/>
      <c r="E215" s="144"/>
      <c r="F215" s="122"/>
      <c r="G215" s="167"/>
      <c r="H215" s="142"/>
      <c r="I215" s="144"/>
      <c r="J215" s="122"/>
      <c r="K215" s="167"/>
      <c r="L215" s="142"/>
      <c r="M215" s="144"/>
      <c r="N215" s="122"/>
      <c r="O215" s="123"/>
      <c r="P215" s="142"/>
      <c r="Q215" s="146"/>
      <c r="R215" s="131"/>
      <c r="S215" s="269"/>
      <c r="T215" s="165"/>
    </row>
    <row r="216" spans="1:20" x14ac:dyDescent="0.25">
      <c r="A216">
        <v>31</v>
      </c>
      <c r="B216" s="122"/>
      <c r="C216" s="123"/>
      <c r="D216" s="142"/>
      <c r="E216" s="144"/>
      <c r="F216" s="122"/>
      <c r="G216" s="123"/>
      <c r="H216" s="142"/>
      <c r="I216" s="144"/>
      <c r="J216" s="122"/>
      <c r="K216" s="123"/>
      <c r="L216" s="142"/>
      <c r="M216" s="144"/>
      <c r="N216" s="122"/>
      <c r="O216" s="123"/>
      <c r="P216" s="142"/>
      <c r="Q216" s="146"/>
      <c r="R216" s="131"/>
      <c r="S216" s="269"/>
      <c r="T216" s="165"/>
    </row>
    <row r="217" spans="1:20" x14ac:dyDescent="0.25">
      <c r="A217" s="154" t="s">
        <v>11</v>
      </c>
      <c r="B217" s="132">
        <f t="shared" ref="B217:Q217" si="4">SUM(B186:B216)</f>
        <v>11015</v>
      </c>
      <c r="C217" s="133">
        <f t="shared" si="4"/>
        <v>8395</v>
      </c>
      <c r="D217" s="133">
        <f t="shared" si="4"/>
        <v>0</v>
      </c>
      <c r="E217" s="134">
        <f t="shared" si="4"/>
        <v>2300</v>
      </c>
      <c r="F217" s="132">
        <f t="shared" si="4"/>
        <v>200</v>
      </c>
      <c r="G217" s="133">
        <f t="shared" si="4"/>
        <v>200</v>
      </c>
      <c r="H217" s="133">
        <f t="shared" si="4"/>
        <v>0</v>
      </c>
      <c r="I217" s="134">
        <f t="shared" si="4"/>
        <v>0</v>
      </c>
      <c r="J217" s="132">
        <f t="shared" si="4"/>
        <v>200</v>
      </c>
      <c r="K217" s="133">
        <f t="shared" si="4"/>
        <v>200</v>
      </c>
      <c r="L217" s="133">
        <f t="shared" si="4"/>
        <v>0</v>
      </c>
      <c r="M217" s="134">
        <f t="shared" si="4"/>
        <v>0</v>
      </c>
      <c r="N217" s="132">
        <f t="shared" si="4"/>
        <v>0</v>
      </c>
      <c r="O217" s="133">
        <f t="shared" si="4"/>
        <v>0</v>
      </c>
      <c r="P217" s="133">
        <f t="shared" si="4"/>
        <v>0</v>
      </c>
      <c r="Q217" s="135">
        <f t="shared" si="4"/>
        <v>0</v>
      </c>
      <c r="R217" s="271" t="s">
        <v>207</v>
      </c>
      <c r="S217" s="272">
        <f>SUM(S186:S216)</f>
        <v>0</v>
      </c>
      <c r="T217" s="363"/>
    </row>
    <row r="218" spans="1:20" x14ac:dyDescent="0.25">
      <c r="A218" s="155" t="s">
        <v>114</v>
      </c>
      <c r="B218" s="136"/>
      <c r="C218" s="137"/>
      <c r="D218" s="137">
        <f>(D217*4.35)</f>
        <v>0</v>
      </c>
      <c r="E218" s="138"/>
      <c r="F218" s="136"/>
      <c r="G218" s="137"/>
      <c r="H218" s="137">
        <f>(H217*4.35)</f>
        <v>0</v>
      </c>
      <c r="I218" s="138"/>
      <c r="J218" s="136"/>
      <c r="K218" s="137"/>
      <c r="L218" s="137">
        <f>(L217*4.35)</f>
        <v>0</v>
      </c>
      <c r="M218" s="138"/>
      <c r="N218" s="136"/>
      <c r="O218" s="137"/>
      <c r="P218" s="137">
        <f>(P217*4.35)</f>
        <v>0</v>
      </c>
      <c r="Q218" s="139"/>
      <c r="R218" s="131"/>
      <c r="S218" s="110" t="s">
        <v>116</v>
      </c>
      <c r="T218" s="364"/>
    </row>
    <row r="219" spans="1:20" x14ac:dyDescent="0.25">
      <c r="A219" s="156" t="s">
        <v>112</v>
      </c>
      <c r="B219" s="354">
        <f>(B184+B217-C217-B221)</f>
        <v>3100</v>
      </c>
      <c r="C219" s="355"/>
      <c r="D219" s="355"/>
      <c r="E219" s="356"/>
      <c r="F219" s="357">
        <f>(F184+F217-G217-F221)</f>
        <v>0</v>
      </c>
      <c r="G219" s="358"/>
      <c r="H219" s="358"/>
      <c r="I219" s="359"/>
      <c r="J219" s="357">
        <f>(J184+J217-K217-J221)</f>
        <v>0</v>
      </c>
      <c r="K219" s="358"/>
      <c r="L219" s="358"/>
      <c r="M219" s="359"/>
      <c r="N219" s="357">
        <f>(N184+N217-O217-N221)</f>
        <v>0</v>
      </c>
      <c r="O219" s="358"/>
      <c r="P219" s="358"/>
      <c r="Q219" s="358"/>
      <c r="R219" s="128">
        <f>SUM(B219:Q219)</f>
        <v>3100</v>
      </c>
      <c r="S219" s="140">
        <f>(R219-R184)</f>
        <v>3100</v>
      </c>
      <c r="T219" s="164">
        <f>SUM(T186:T216)</f>
        <v>1865</v>
      </c>
    </row>
    <row r="220" spans="1:20" x14ac:dyDescent="0.25">
      <c r="A220" s="152"/>
      <c r="B220" s="190"/>
      <c r="C220" s="153"/>
      <c r="D220" s="153"/>
      <c r="E220" s="153"/>
      <c r="F220" s="153"/>
      <c r="G220" s="153"/>
      <c r="H220" s="153"/>
      <c r="I220" s="153"/>
      <c r="J220" s="153"/>
      <c r="K220" s="153"/>
      <c r="L220" s="153"/>
      <c r="M220" s="153"/>
      <c r="N220" s="153"/>
      <c r="O220" s="153"/>
      <c r="P220" s="153"/>
      <c r="Q220" s="153"/>
    </row>
    <row r="221" spans="1:20" x14ac:dyDescent="0.25">
      <c r="A221" s="157" t="s">
        <v>117</v>
      </c>
      <c r="B221" s="360">
        <v>640</v>
      </c>
      <c r="C221" s="360"/>
      <c r="D221" s="360"/>
      <c r="E221" s="360"/>
      <c r="F221" s="360">
        <v>0</v>
      </c>
      <c r="G221" s="360"/>
      <c r="H221" s="360"/>
      <c r="I221" s="360"/>
      <c r="J221" s="360">
        <v>0</v>
      </c>
      <c r="K221" s="360"/>
      <c r="L221" s="360"/>
      <c r="M221" s="360"/>
      <c r="N221" s="360"/>
      <c r="O221" s="360"/>
      <c r="P221" s="360"/>
      <c r="Q221" s="360"/>
    </row>
    <row r="222" spans="1:20" x14ac:dyDescent="0.25">
      <c r="A222" s="94" t="s">
        <v>154</v>
      </c>
      <c r="B222" s="346">
        <v>2000</v>
      </c>
      <c r="C222" s="346"/>
      <c r="D222" s="346"/>
      <c r="E222" s="347"/>
      <c r="F222" s="298"/>
      <c r="G222" s="298"/>
      <c r="H222" s="298"/>
      <c r="I222" s="298"/>
      <c r="J222" s="298"/>
      <c r="K222" s="298"/>
      <c r="L222" s="298"/>
      <c r="M222" s="298"/>
      <c r="N222" s="298"/>
      <c r="O222" s="298"/>
      <c r="P222" s="298"/>
      <c r="Q222" s="298"/>
    </row>
    <row r="223" spans="1:20" x14ac:dyDescent="0.25">
      <c r="A223" s="98" t="s">
        <v>155</v>
      </c>
      <c r="B223" s="348">
        <v>750</v>
      </c>
      <c r="C223" s="348"/>
      <c r="D223" s="348"/>
      <c r="E223" s="349"/>
      <c r="F223" s="298"/>
      <c r="G223" s="298"/>
      <c r="H223" s="298"/>
      <c r="I223" s="298"/>
      <c r="J223" s="298"/>
      <c r="K223" s="298"/>
      <c r="L223" s="298"/>
      <c r="M223" s="298"/>
      <c r="N223" s="298"/>
      <c r="O223" s="298"/>
      <c r="P223" s="298"/>
      <c r="Q223" s="298"/>
    </row>
    <row r="224" spans="1:20" x14ac:dyDescent="0.25">
      <c r="A224" s="103" t="s">
        <v>156</v>
      </c>
      <c r="B224" s="350">
        <v>350</v>
      </c>
      <c r="C224" s="350"/>
      <c r="D224" s="350"/>
      <c r="E224" s="351"/>
      <c r="F224" s="298"/>
      <c r="G224" s="298"/>
      <c r="H224" s="298"/>
      <c r="I224" s="298"/>
      <c r="J224" s="298"/>
      <c r="K224" s="298"/>
      <c r="L224" s="298"/>
      <c r="M224" s="298"/>
      <c r="N224" s="298"/>
      <c r="O224" s="298"/>
      <c r="P224" s="298"/>
      <c r="Q224" s="298"/>
    </row>
    <row r="225" spans="1:5" x14ac:dyDescent="0.25">
      <c r="A225" s="225" t="s">
        <v>11</v>
      </c>
      <c r="B225" s="352">
        <f>(B184+B217-C217-B221-B222-B223-B224)</f>
        <v>0</v>
      </c>
      <c r="C225" s="352"/>
      <c r="D225" s="352"/>
      <c r="E225" s="353"/>
    </row>
    <row r="226" spans="1:5" x14ac:dyDescent="0.25">
      <c r="B226" s="190" t="s">
        <v>157</v>
      </c>
    </row>
  </sheetData>
  <mergeCells count="106">
    <mergeCell ref="B38:E38"/>
    <mergeCell ref="F38:I38"/>
    <mergeCell ref="J38:M38"/>
    <mergeCell ref="N38:Q38"/>
    <mergeCell ref="B82:E82"/>
    <mergeCell ref="B83:E83"/>
    <mergeCell ref="B84:E84"/>
    <mergeCell ref="B85:E85"/>
    <mergeCell ref="T36:T37"/>
    <mergeCell ref="B40:E40"/>
    <mergeCell ref="F40:I40"/>
    <mergeCell ref="J40:M40"/>
    <mergeCell ref="N40:Q40"/>
    <mergeCell ref="T77:T78"/>
    <mergeCell ref="B79:E79"/>
    <mergeCell ref="F79:I79"/>
    <mergeCell ref="J79:M79"/>
    <mergeCell ref="N79:Q79"/>
    <mergeCell ref="B81:E81"/>
    <mergeCell ref="F81:I81"/>
    <mergeCell ref="J81:M81"/>
    <mergeCell ref="N81:Q81"/>
    <mergeCell ref="B42:Q42"/>
    <mergeCell ref="B43:E43"/>
    <mergeCell ref="B2:E2"/>
    <mergeCell ref="F2:I2"/>
    <mergeCell ref="J2:M2"/>
    <mergeCell ref="N2:Q2"/>
    <mergeCell ref="B1:Q1"/>
    <mergeCell ref="B3:E3"/>
    <mergeCell ref="F3:I3"/>
    <mergeCell ref="J3:M3"/>
    <mergeCell ref="N3:Q3"/>
    <mergeCell ref="F43:I43"/>
    <mergeCell ref="J43:M43"/>
    <mergeCell ref="N43:Q43"/>
    <mergeCell ref="B44:E44"/>
    <mergeCell ref="F44:I44"/>
    <mergeCell ref="J44:M44"/>
    <mergeCell ref="N44:Q44"/>
    <mergeCell ref="B91:E91"/>
    <mergeCell ref="F91:I91"/>
    <mergeCell ref="J91:M91"/>
    <mergeCell ref="N91:Q91"/>
    <mergeCell ref="T124:T125"/>
    <mergeCell ref="B89:Q89"/>
    <mergeCell ref="B90:E90"/>
    <mergeCell ref="F90:I90"/>
    <mergeCell ref="J90:M90"/>
    <mergeCell ref="N90:Q90"/>
    <mergeCell ref="B129:E129"/>
    <mergeCell ref="B130:E130"/>
    <mergeCell ref="B131:E131"/>
    <mergeCell ref="B132:E132"/>
    <mergeCell ref="B126:E126"/>
    <mergeCell ref="F126:I126"/>
    <mergeCell ref="J126:M126"/>
    <mergeCell ref="N126:Q126"/>
    <mergeCell ref="B128:E128"/>
    <mergeCell ref="F128:I128"/>
    <mergeCell ref="J128:M128"/>
    <mergeCell ref="N128:Q128"/>
    <mergeCell ref="B137:E137"/>
    <mergeCell ref="F137:I137"/>
    <mergeCell ref="J137:M137"/>
    <mergeCell ref="N137:Q137"/>
    <mergeCell ref="T170:T171"/>
    <mergeCell ref="B135:Q135"/>
    <mergeCell ref="B136:E136"/>
    <mergeCell ref="F136:I136"/>
    <mergeCell ref="J136:M136"/>
    <mergeCell ref="N136:Q136"/>
    <mergeCell ref="B175:E175"/>
    <mergeCell ref="B176:E176"/>
    <mergeCell ref="B177:E177"/>
    <mergeCell ref="B178:E178"/>
    <mergeCell ref="B172:E172"/>
    <mergeCell ref="F172:I172"/>
    <mergeCell ref="J172:M172"/>
    <mergeCell ref="N172:Q172"/>
    <mergeCell ref="B174:E174"/>
    <mergeCell ref="F174:I174"/>
    <mergeCell ref="J174:M174"/>
    <mergeCell ref="N174:Q174"/>
    <mergeCell ref="B184:E184"/>
    <mergeCell ref="F184:I184"/>
    <mergeCell ref="J184:M184"/>
    <mergeCell ref="N184:Q184"/>
    <mergeCell ref="T217:T218"/>
    <mergeCell ref="B182:Q182"/>
    <mergeCell ref="B183:E183"/>
    <mergeCell ref="F183:I183"/>
    <mergeCell ref="J183:M183"/>
    <mergeCell ref="N183:Q183"/>
    <mergeCell ref="B222:E222"/>
    <mergeCell ref="B223:E223"/>
    <mergeCell ref="B224:E224"/>
    <mergeCell ref="B225:E225"/>
    <mergeCell ref="B219:E219"/>
    <mergeCell ref="F219:I219"/>
    <mergeCell ref="J219:M219"/>
    <mergeCell ref="N219:Q219"/>
    <mergeCell ref="B221:E221"/>
    <mergeCell ref="F221:I221"/>
    <mergeCell ref="J221:M221"/>
    <mergeCell ref="N221:Q221"/>
  </mergeCell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B8" sqref="B8"/>
    </sheetView>
  </sheetViews>
  <sheetFormatPr baseColWidth="10" defaultRowHeight="15" x14ac:dyDescent="0.25"/>
  <cols>
    <col min="1" max="1" width="24.7109375" customWidth="1"/>
    <col min="2" max="2" width="34.7109375" customWidth="1"/>
    <col min="3" max="3" width="24.7109375" customWidth="1"/>
    <col min="4" max="4" width="34.7109375" customWidth="1"/>
  </cols>
  <sheetData>
    <row r="1" spans="1:4" x14ac:dyDescent="0.25">
      <c r="A1" s="374" t="s">
        <v>159</v>
      </c>
      <c r="B1" s="375"/>
      <c r="C1" s="375"/>
      <c r="D1" s="376"/>
    </row>
    <row r="2" spans="1:4" x14ac:dyDescent="0.25">
      <c r="A2" s="377" t="s">
        <v>167</v>
      </c>
      <c r="B2" s="377"/>
      <c r="C2" s="377" t="s">
        <v>168</v>
      </c>
      <c r="D2" s="377"/>
    </row>
    <row r="3" spans="1:4" x14ac:dyDescent="0.25">
      <c r="A3" s="234" t="s">
        <v>162</v>
      </c>
      <c r="B3" s="235" t="s">
        <v>160</v>
      </c>
      <c r="C3" s="236" t="s">
        <v>162</v>
      </c>
      <c r="D3" s="237" t="s">
        <v>161</v>
      </c>
    </row>
    <row r="4" spans="1:4" x14ac:dyDescent="0.25">
      <c r="A4" s="230" t="s">
        <v>163</v>
      </c>
      <c r="B4" s="231" t="s">
        <v>164</v>
      </c>
      <c r="C4" s="226" t="s">
        <v>169</v>
      </c>
      <c r="D4" s="227" t="s">
        <v>170</v>
      </c>
    </row>
    <row r="5" spans="1:4" x14ac:dyDescent="0.25">
      <c r="A5" s="230"/>
      <c r="B5" s="231"/>
      <c r="C5" s="226"/>
      <c r="D5" s="227"/>
    </row>
    <row r="6" spans="1:4" x14ac:dyDescent="0.25">
      <c r="A6" s="230" t="s">
        <v>165</v>
      </c>
      <c r="B6" s="231" t="s">
        <v>166</v>
      </c>
      <c r="C6" s="226"/>
      <c r="D6" s="227"/>
    </row>
    <row r="7" spans="1:4" x14ac:dyDescent="0.25">
      <c r="A7" s="230"/>
      <c r="B7" s="231"/>
      <c r="C7" s="226"/>
      <c r="D7" s="227"/>
    </row>
    <row r="8" spans="1:4" x14ac:dyDescent="0.25">
      <c r="A8" s="230"/>
      <c r="B8" s="231"/>
      <c r="C8" s="226"/>
      <c r="D8" s="227"/>
    </row>
    <row r="9" spans="1:4" x14ac:dyDescent="0.25">
      <c r="A9" s="230"/>
      <c r="B9" s="231"/>
      <c r="C9" s="226"/>
      <c r="D9" s="227"/>
    </row>
    <row r="10" spans="1:4" x14ac:dyDescent="0.25">
      <c r="A10" s="230"/>
      <c r="B10" s="231"/>
      <c r="C10" s="226"/>
      <c r="D10" s="227"/>
    </row>
    <row r="11" spans="1:4" x14ac:dyDescent="0.25">
      <c r="A11" s="230"/>
      <c r="B11" s="231"/>
      <c r="C11" s="226"/>
      <c r="D11" s="227"/>
    </row>
    <row r="12" spans="1:4" x14ac:dyDescent="0.25">
      <c r="A12" s="230"/>
      <c r="B12" s="231"/>
      <c r="C12" s="226"/>
      <c r="D12" s="227"/>
    </row>
    <row r="13" spans="1:4" x14ac:dyDescent="0.25">
      <c r="A13" s="230"/>
      <c r="B13" s="231"/>
      <c r="C13" s="226"/>
      <c r="D13" s="227"/>
    </row>
    <row r="14" spans="1:4" x14ac:dyDescent="0.25">
      <c r="A14" s="230"/>
      <c r="B14" s="231"/>
      <c r="C14" s="226"/>
      <c r="D14" s="227"/>
    </row>
    <row r="15" spans="1:4" x14ac:dyDescent="0.25">
      <c r="A15" s="230"/>
      <c r="B15" s="231"/>
      <c r="C15" s="226"/>
      <c r="D15" s="227"/>
    </row>
    <row r="16" spans="1:4" x14ac:dyDescent="0.25">
      <c r="A16" s="230"/>
      <c r="B16" s="231"/>
      <c r="C16" s="226"/>
      <c r="D16" s="227"/>
    </row>
    <row r="17" spans="1:4" x14ac:dyDescent="0.25">
      <c r="A17" s="230"/>
      <c r="B17" s="231"/>
      <c r="C17" s="226"/>
      <c r="D17" s="227"/>
    </row>
    <row r="18" spans="1:4" x14ac:dyDescent="0.25">
      <c r="A18" s="230"/>
      <c r="B18" s="231"/>
      <c r="C18" s="226"/>
      <c r="D18" s="227"/>
    </row>
    <row r="19" spans="1:4" x14ac:dyDescent="0.25">
      <c r="A19" s="230"/>
      <c r="B19" s="231"/>
      <c r="C19" s="226"/>
      <c r="D19" s="227"/>
    </row>
    <row r="20" spans="1:4" x14ac:dyDescent="0.25">
      <c r="A20" s="230"/>
      <c r="B20" s="231"/>
      <c r="C20" s="226"/>
      <c r="D20" s="227"/>
    </row>
    <row r="21" spans="1:4" x14ac:dyDescent="0.25">
      <c r="A21" s="230"/>
      <c r="B21" s="231"/>
      <c r="C21" s="226"/>
      <c r="D21" s="227"/>
    </row>
    <row r="22" spans="1:4" ht="15.75" thickBot="1" x14ac:dyDescent="0.3">
      <c r="A22" s="232"/>
      <c r="B22" s="233"/>
      <c r="C22" s="228"/>
      <c r="D22" s="229"/>
    </row>
  </sheetData>
  <mergeCells count="3">
    <mergeCell ref="A1:D1"/>
    <mergeCell ref="A2:B2"/>
    <mergeCell ref="C2:D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D10" sqref="D10"/>
    </sheetView>
  </sheetViews>
  <sheetFormatPr baseColWidth="10" defaultRowHeight="15" x14ac:dyDescent="0.25"/>
  <cols>
    <col min="1" max="1" width="25.7109375" customWidth="1"/>
    <col min="2" max="2" width="15.7109375" style="248" customWidth="1"/>
    <col min="3" max="3" width="25.7109375" style="99" customWidth="1"/>
    <col min="4" max="4" width="15.7109375" style="248" customWidth="1"/>
    <col min="5" max="6" width="15.7109375" customWidth="1"/>
  </cols>
  <sheetData>
    <row r="1" spans="1:4" x14ac:dyDescent="0.25">
      <c r="A1" s="257" t="s">
        <v>187</v>
      </c>
      <c r="B1" s="247" t="s">
        <v>93</v>
      </c>
      <c r="C1" s="259" t="s">
        <v>188</v>
      </c>
      <c r="D1" s="249" t="s">
        <v>93</v>
      </c>
    </row>
    <row r="2" spans="1:4" x14ac:dyDescent="0.25">
      <c r="A2" s="258" t="s">
        <v>0</v>
      </c>
      <c r="B2" s="255">
        <v>2400</v>
      </c>
      <c r="C2" s="260" t="s">
        <v>189</v>
      </c>
      <c r="D2" s="256">
        <v>250</v>
      </c>
    </row>
    <row r="3" spans="1:4" x14ac:dyDescent="0.25">
      <c r="A3" s="258" t="s">
        <v>1</v>
      </c>
      <c r="B3" s="255">
        <v>330</v>
      </c>
      <c r="C3" s="260" t="s">
        <v>190</v>
      </c>
      <c r="D3" s="256">
        <v>250</v>
      </c>
    </row>
    <row r="4" spans="1:4" x14ac:dyDescent="0.25">
      <c r="A4" s="258" t="s">
        <v>3</v>
      </c>
      <c r="B4" s="255">
        <v>40</v>
      </c>
      <c r="C4" s="260" t="s">
        <v>80</v>
      </c>
      <c r="D4" s="256">
        <v>200</v>
      </c>
    </row>
    <row r="5" spans="1:4" x14ac:dyDescent="0.25">
      <c r="A5" s="258" t="s">
        <v>2</v>
      </c>
      <c r="B5" s="255">
        <v>40</v>
      </c>
      <c r="C5" s="260"/>
      <c r="D5" s="256"/>
    </row>
    <row r="6" spans="1:4" x14ac:dyDescent="0.25">
      <c r="A6" s="258" t="s">
        <v>4</v>
      </c>
      <c r="B6" s="255">
        <v>40</v>
      </c>
      <c r="C6" s="260"/>
      <c r="D6" s="256"/>
    </row>
    <row r="7" spans="1:4" x14ac:dyDescent="0.25">
      <c r="A7" s="258" t="s">
        <v>22</v>
      </c>
      <c r="B7" s="255">
        <v>120</v>
      </c>
      <c r="C7" s="260"/>
      <c r="D7" s="256"/>
    </row>
    <row r="8" spans="1:4" x14ac:dyDescent="0.25">
      <c r="A8" s="258" t="s">
        <v>183</v>
      </c>
      <c r="B8" s="255">
        <v>200</v>
      </c>
      <c r="C8" s="260"/>
      <c r="D8" s="256"/>
    </row>
    <row r="9" spans="1:4" x14ac:dyDescent="0.25">
      <c r="A9" s="258" t="s">
        <v>7</v>
      </c>
      <c r="B9" s="255">
        <v>140</v>
      </c>
      <c r="C9" s="260"/>
      <c r="D9" s="256"/>
    </row>
    <row r="10" spans="1:4" x14ac:dyDescent="0.25">
      <c r="A10" s="258" t="s">
        <v>184</v>
      </c>
      <c r="B10" s="255">
        <v>210</v>
      </c>
      <c r="C10" s="260"/>
      <c r="D10" s="256"/>
    </row>
    <row r="11" spans="1:4" x14ac:dyDescent="0.25">
      <c r="A11" s="258" t="s">
        <v>185</v>
      </c>
      <c r="B11" s="255">
        <v>40</v>
      </c>
      <c r="C11" s="260"/>
      <c r="D11" s="256"/>
    </row>
    <row r="12" spans="1:4" x14ac:dyDescent="0.25">
      <c r="A12" s="258" t="s">
        <v>186</v>
      </c>
      <c r="B12" s="255">
        <v>500</v>
      </c>
      <c r="C12" s="260"/>
      <c r="D12" s="256"/>
    </row>
    <row r="13" spans="1:4" x14ac:dyDescent="0.25">
      <c r="A13" s="258"/>
      <c r="B13" s="255"/>
      <c r="C13" s="260"/>
      <c r="D13" s="256"/>
    </row>
    <row r="14" spans="1:4" x14ac:dyDescent="0.25">
      <c r="A14" s="258"/>
      <c r="B14" s="255"/>
      <c r="C14" s="260"/>
      <c r="D14" s="256"/>
    </row>
    <row r="15" spans="1:4" x14ac:dyDescent="0.25">
      <c r="A15" s="258" t="s">
        <v>194</v>
      </c>
      <c r="B15" s="255">
        <v>800</v>
      </c>
      <c r="C15" s="260"/>
      <c r="D15" s="256"/>
    </row>
    <row r="16" spans="1:4" x14ac:dyDescent="0.25">
      <c r="A16" s="258"/>
      <c r="B16" s="255"/>
      <c r="C16" s="260"/>
      <c r="D16" s="256"/>
    </row>
    <row r="17" spans="1:6" x14ac:dyDescent="0.25">
      <c r="A17" s="258"/>
      <c r="B17" s="255"/>
      <c r="C17" s="260"/>
      <c r="D17" s="256"/>
    </row>
    <row r="18" spans="1:6" x14ac:dyDescent="0.25">
      <c r="A18" s="258"/>
      <c r="B18" s="255"/>
      <c r="C18" s="260"/>
      <c r="D18" s="256"/>
    </row>
    <row r="19" spans="1:6" x14ac:dyDescent="0.25">
      <c r="A19" s="258"/>
      <c r="B19" s="255"/>
      <c r="C19" s="260"/>
      <c r="D19" s="256"/>
    </row>
    <row r="20" spans="1:6" x14ac:dyDescent="0.25">
      <c r="A20" s="258"/>
      <c r="B20" s="255"/>
      <c r="C20" s="260"/>
      <c r="D20" s="256"/>
    </row>
    <row r="21" spans="1:6" x14ac:dyDescent="0.25">
      <c r="A21" s="258"/>
      <c r="B21" s="255"/>
      <c r="C21" s="260"/>
      <c r="D21" s="256"/>
    </row>
    <row r="22" spans="1:6" x14ac:dyDescent="0.25">
      <c r="A22" s="258"/>
      <c r="B22" s="255"/>
      <c r="C22" s="260"/>
      <c r="D22" s="256"/>
    </row>
    <row r="23" spans="1:6" x14ac:dyDescent="0.25">
      <c r="A23" s="258"/>
      <c r="B23" s="255"/>
      <c r="C23" s="260"/>
      <c r="D23" s="256"/>
    </row>
    <row r="24" spans="1:6" x14ac:dyDescent="0.25">
      <c r="A24" s="258"/>
      <c r="B24" s="255"/>
      <c r="C24" s="260"/>
      <c r="D24" s="256"/>
    </row>
    <row r="25" spans="1:6" x14ac:dyDescent="0.25">
      <c r="A25" s="252" t="s">
        <v>11</v>
      </c>
      <c r="B25" s="247">
        <f>SUM(B2:B24)</f>
        <v>4860</v>
      </c>
      <c r="C25" s="251" t="s">
        <v>11</v>
      </c>
      <c r="D25" s="250">
        <f>SUM(D2:D24)</f>
        <v>700</v>
      </c>
      <c r="E25" s="253" t="s">
        <v>119</v>
      </c>
      <c r="F25" s="254">
        <f>(D25-B25)</f>
        <v>-4160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deudas, pagos y cobros</vt:lpstr>
      <vt:lpstr>ingresos diseño+ y personales</vt:lpstr>
      <vt:lpstr>Pincel Urbano</vt:lpstr>
      <vt:lpstr>Fondos ahorro</vt:lpstr>
      <vt:lpstr>Prestaciones</vt:lpstr>
      <vt:lpstr>gastos vs ingresos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</dc:creator>
  <cp:lastModifiedBy>SebastianGaido</cp:lastModifiedBy>
  <dcterms:created xsi:type="dcterms:W3CDTF">2011-03-26T04:34:04Z</dcterms:created>
  <dcterms:modified xsi:type="dcterms:W3CDTF">2012-04-10T20:58:20Z</dcterms:modified>
</cp:coreProperties>
</file>